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0" yWindow="60" windowWidth="24000" windowHeight="9675" firstSheet="2" activeTab="5"/>
  </bookViews>
  <sheets>
    <sheet name="Template" sheetId="3" r:id="rId1"/>
    <sheet name="Starting Point FY 2018 Budget" sheetId="1" r:id="rId2"/>
    <sheet name="AUG FY18" sheetId="4" r:id="rId3"/>
    <sheet name="SEPT FY18" sheetId="5" r:id="rId4"/>
    <sheet name="OCT FY18" sheetId="6" r:id="rId5"/>
    <sheet name="NOV FY18" sheetId="7" r:id="rId6"/>
  </sheets>
  <definedNames>
    <definedName name="_xlnm.Print_Area" localSheetId="5">'NOV FY18'!$A$1:$L$22</definedName>
    <definedName name="_xlnm.Print_Area" localSheetId="1">'Starting Point FY 2018 Budget'!$A$1:$J$20</definedName>
    <definedName name="_xlnm.Print_Area" localSheetId="0">Template!$A$1:$I$19</definedName>
  </definedNames>
  <calcPr calcId="171027"/>
</workbook>
</file>

<file path=xl/calcChain.xml><?xml version="1.0" encoding="utf-8"?>
<calcChain xmlns="http://schemas.openxmlformats.org/spreadsheetml/2006/main">
  <c r="J17" i="7" l="1"/>
  <c r="J16" i="7"/>
  <c r="J15" i="7"/>
  <c r="J13" i="7"/>
  <c r="J12" i="7"/>
  <c r="J11" i="7"/>
  <c r="J10" i="7"/>
  <c r="J9" i="7"/>
  <c r="J8" i="7"/>
  <c r="J7" i="7"/>
  <c r="J6" i="7"/>
  <c r="J5" i="7"/>
  <c r="L14" i="7"/>
  <c r="L18" i="7" s="1"/>
  <c r="G18" i="7" l="1"/>
  <c r="C18" i="7"/>
  <c r="I17" i="7"/>
  <c r="I16" i="7"/>
  <c r="I15" i="7"/>
  <c r="E14" i="7"/>
  <c r="I13" i="7"/>
  <c r="I12" i="7"/>
  <c r="I11" i="7"/>
  <c r="I10" i="7"/>
  <c r="I9" i="7"/>
  <c r="I8" i="7"/>
  <c r="I7" i="7"/>
  <c r="I6" i="7"/>
  <c r="I5" i="7"/>
  <c r="I14" i="7" l="1"/>
  <c r="J14" i="7"/>
  <c r="E18" i="7"/>
  <c r="J18" i="7" s="1"/>
  <c r="I18" i="7"/>
  <c r="G17" i="6"/>
  <c r="C17" i="6"/>
  <c r="I16" i="6"/>
  <c r="I15" i="6"/>
  <c r="I14" i="6"/>
  <c r="E13" i="6"/>
  <c r="I13" i="6" s="1"/>
  <c r="I12" i="6"/>
  <c r="I11" i="6"/>
  <c r="I10" i="6"/>
  <c r="I9" i="6"/>
  <c r="I8" i="6"/>
  <c r="I7" i="6"/>
  <c r="I6" i="6"/>
  <c r="I5" i="6"/>
  <c r="I4" i="6"/>
  <c r="E17" i="6" l="1"/>
  <c r="I17" i="6"/>
  <c r="E13" i="5"/>
  <c r="E13" i="1"/>
  <c r="G17" i="5" l="1"/>
  <c r="E17" i="5"/>
  <c r="C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17" i="5" l="1"/>
  <c r="G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E17" i="4"/>
  <c r="C17" i="4"/>
  <c r="I17" i="4" l="1"/>
  <c r="G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E17" i="3"/>
  <c r="C17" i="3"/>
  <c r="E17" i="1"/>
  <c r="C17" i="1"/>
  <c r="I17" i="3" l="1"/>
</calcChain>
</file>

<file path=xl/comments1.xml><?xml version="1.0" encoding="utf-8"?>
<comments xmlns="http://schemas.openxmlformats.org/spreadsheetml/2006/main">
  <authors>
    <author>Emily Byrne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Emily Byrne:</t>
        </r>
        <r>
          <rPr>
            <sz val="9"/>
            <color indexed="81"/>
            <rFont val="Tahoma"/>
            <family val="2"/>
          </rPr>
          <t xml:space="preserve">
Monthy, copy the template to a new tab, rename Name of month end reported, updated Column G and dates accordingly, delete comments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Emily Byrne:</t>
        </r>
        <r>
          <rPr>
            <sz val="9"/>
            <color indexed="81"/>
            <rFont val="Tahoma"/>
            <family val="2"/>
          </rPr>
          <t xml:space="preserve">
Update date before the meeting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Emily Byrne:</t>
        </r>
        <r>
          <rPr>
            <sz val="9"/>
            <color indexed="81"/>
            <rFont val="Tahoma"/>
            <family val="2"/>
          </rPr>
          <t xml:space="preserve">
Update for actual month end for the month before the board meeting</t>
        </r>
      </text>
    </comment>
  </commentList>
</comments>
</file>

<file path=xl/sharedStrings.xml><?xml version="1.0" encoding="utf-8"?>
<sst xmlns="http://schemas.openxmlformats.org/spreadsheetml/2006/main" count="147" uniqueCount="41">
  <si>
    <t>Advertising</t>
  </si>
  <si>
    <t>Dues</t>
  </si>
  <si>
    <t>Photocopying/Printing/Postage</t>
  </si>
  <si>
    <t>Telephone</t>
  </si>
  <si>
    <t>Per Diem</t>
  </si>
  <si>
    <t>Total</t>
  </si>
  <si>
    <t>Conference Room &amp; Equip. Rentals</t>
  </si>
  <si>
    <t>Registrations Meeting/Conferences</t>
  </si>
  <si>
    <t>Office Supplies/ Other Misc.</t>
  </si>
  <si>
    <t>Regional Ed. Television Network - Contract</t>
  </si>
  <si>
    <t>Wells &amp; Leopold  - Contract</t>
  </si>
  <si>
    <t>Wright Jones - Contract</t>
  </si>
  <si>
    <t xml:space="preserve"> State Board Expenditures</t>
  </si>
  <si>
    <t>Prepared on August 11, 2017</t>
  </si>
  <si>
    <t xml:space="preserve">FY18 Year to date </t>
  </si>
  <si>
    <t>FY 2018 Budget</t>
  </si>
  <si>
    <t>Remaining Funds</t>
  </si>
  <si>
    <t>Expenditure Categories</t>
  </si>
  <si>
    <t>N/A</t>
  </si>
  <si>
    <t>Contracts</t>
  </si>
  <si>
    <r>
      <t xml:space="preserve">Travel &amp; Rental Cars </t>
    </r>
    <r>
      <rPr>
        <vertAlign val="superscript"/>
        <sz val="10"/>
        <rFont val="Arial"/>
        <family val="2"/>
      </rPr>
      <t>1</t>
    </r>
  </si>
  <si>
    <t>1 - Under Travel for FY17, $5,689.58 was for Krista's trip to Iceland using Nellie Mae funds.</t>
  </si>
  <si>
    <t>Actual FY17</t>
  </si>
  <si>
    <t>FY18 Through X/XX/XX</t>
  </si>
  <si>
    <t>* N/A - Not available; too soon in the fiscal year to provide relevant data.  Will be updated for the September meeting</t>
  </si>
  <si>
    <t>Prepared on September 11, 2017</t>
  </si>
  <si>
    <t>Prepared on October 4, 2017</t>
  </si>
  <si>
    <t>Totals as of 9/30/17</t>
  </si>
  <si>
    <t>Prepared on November 2, 2017</t>
  </si>
  <si>
    <t>Totals as of 10/31/17</t>
  </si>
  <si>
    <t>Totals as of 11/30/17</t>
  </si>
  <si>
    <t>Actual</t>
  </si>
  <si>
    <t>FY 2017</t>
  </si>
  <si>
    <t>FY 2018</t>
  </si>
  <si>
    <t>FY 2019</t>
  </si>
  <si>
    <t>Projected Budget</t>
  </si>
  <si>
    <t xml:space="preserve"> Year to date </t>
  </si>
  <si>
    <t>Budget</t>
  </si>
  <si>
    <t xml:space="preserve"> State Board Expenditures and Projected FY 2019 Budget</t>
  </si>
  <si>
    <t>Presented 12/13/2017</t>
  </si>
  <si>
    <t>%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</si>
</sst>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40" fontId="0" fillId="0" borderId="0" xfId="0" applyNumberFormat="1"/>
    <xf numFmtId="40" fontId="2" fillId="0" borderId="0" xfId="0" applyNumberFormat="1" applyFont="1"/>
    <xf numFmtId="40" fontId="1" fillId="0" borderId="0" xfId="0" applyNumberFormat="1" applyFont="1" applyAlignment="1">
      <alignment horizontal="center"/>
    </xf>
    <xf numFmtId="40" fontId="0" fillId="0" borderId="0" xfId="0" applyNumberFormat="1" applyBorder="1"/>
    <xf numFmtId="0" fontId="1" fillId="0" borderId="0" xfId="0" applyFont="1"/>
    <xf numFmtId="0" fontId="4" fillId="0" borderId="1" xfId="2"/>
    <xf numFmtId="164" fontId="5" fillId="0" borderId="0" xfId="4" applyNumberFormat="1" applyAlignment="1">
      <alignment horizontal="left"/>
    </xf>
    <xf numFmtId="43" fontId="0" fillId="0" borderId="0" xfId="1" applyFont="1"/>
    <xf numFmtId="43" fontId="0" fillId="0" borderId="0" xfId="1" applyFont="1" applyBorder="1"/>
    <xf numFmtId="0" fontId="5" fillId="0" borderId="2" xfId="3"/>
    <xf numFmtId="40" fontId="5" fillId="0" borderId="2" xfId="3" applyNumberFormat="1" applyAlignment="1">
      <alignment horizontal="center" wrapText="1"/>
    </xf>
    <xf numFmtId="0" fontId="5" fillId="0" borderId="2" xfId="3" applyAlignment="1">
      <alignment horizontal="center" wrapText="1"/>
    </xf>
    <xf numFmtId="0" fontId="0" fillId="0" borderId="4" xfId="0" applyBorder="1"/>
    <xf numFmtId="43" fontId="0" fillId="0" borderId="4" xfId="1" applyFont="1" applyBorder="1"/>
    <xf numFmtId="0" fontId="6" fillId="0" borderId="3" xfId="5"/>
    <xf numFmtId="44" fontId="6" fillId="0" borderId="3" xfId="5" applyNumberFormat="1"/>
    <xf numFmtId="40" fontId="6" fillId="0" borderId="3" xfId="5" applyNumberForma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0" fontId="6" fillId="0" borderId="3" xfId="5" applyNumberFormat="1" applyAlignment="1">
      <alignment horizontal="center"/>
    </xf>
    <xf numFmtId="44" fontId="6" fillId="0" borderId="3" xfId="5" applyNumberFormat="1" applyAlignment="1">
      <alignment horizontal="center"/>
    </xf>
    <xf numFmtId="0" fontId="6" fillId="0" borderId="3" xfId="5" applyAlignment="1">
      <alignment horizontal="center"/>
    </xf>
    <xf numFmtId="43" fontId="1" fillId="0" borderId="0" xfId="1" applyFont="1" applyAlignment="1">
      <alignment horizontal="center"/>
    </xf>
    <xf numFmtId="44" fontId="6" fillId="0" borderId="3" xfId="6" applyFont="1" applyBorder="1" applyAlignment="1">
      <alignment horizontal="center"/>
    </xf>
    <xf numFmtId="9" fontId="6" fillId="0" borderId="3" xfId="7" applyFont="1" applyBorder="1" applyAlignment="1">
      <alignment horizontal="right"/>
    </xf>
    <xf numFmtId="9" fontId="0" fillId="0" borderId="0" xfId="7" applyFont="1" applyAlignment="1">
      <alignment horizontal="right"/>
    </xf>
    <xf numFmtId="40" fontId="10" fillId="0" borderId="0" xfId="0" applyNumberFormat="1" applyFont="1" applyFill="1" applyAlignment="1">
      <alignment horizontal="center"/>
    </xf>
    <xf numFmtId="40" fontId="10" fillId="2" borderId="0" xfId="0" applyNumberFormat="1" applyFont="1" applyFill="1" applyAlignment="1">
      <alignment horizontal="center"/>
    </xf>
    <xf numFmtId="40" fontId="10" fillId="3" borderId="0" xfId="0" applyNumberFormat="1" applyFont="1" applyFill="1" applyAlignment="1">
      <alignment horizontal="center"/>
    </xf>
    <xf numFmtId="40" fontId="10" fillId="4" borderId="0" xfId="0" applyNumberFormat="1" applyFont="1" applyFill="1" applyAlignment="1">
      <alignment horizontal="center"/>
    </xf>
  </cellXfs>
  <cellStyles count="8">
    <cellStyle name="Comma" xfId="1" builtinId="3"/>
    <cellStyle name="Currency" xfId="6" builtinId="4"/>
    <cellStyle name="Heading 1" xfId="2" builtinId="16"/>
    <cellStyle name="Heading 3" xfId="3" builtinId="18"/>
    <cellStyle name="Heading 4" xfId="4" builtinId="19"/>
    <cellStyle name="Normal" xfId="0" builtinId="0"/>
    <cellStyle name="Percent" xfId="7" builtinId="5"/>
    <cellStyle name="Total" xfId="5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eathered">
  <a:themeElements>
    <a:clrScheme name="Feathered">
      <a:dk1>
        <a:sysClr val="windowText" lastClr="000000"/>
      </a:dk1>
      <a:lt1>
        <a:sysClr val="window" lastClr="FFFFFF"/>
      </a:lt1>
      <a:dk2>
        <a:srgbClr val="121316"/>
      </a:dk2>
      <a:lt2>
        <a:srgbClr val="FEFCF7"/>
      </a:lt2>
      <a:accent1>
        <a:srgbClr val="606372"/>
      </a:accent1>
      <a:accent2>
        <a:srgbClr val="79A8A4"/>
      </a:accent2>
      <a:accent3>
        <a:srgbClr val="B2AD8F"/>
      </a:accent3>
      <a:accent4>
        <a:srgbClr val="AD8082"/>
      </a:accent4>
      <a:accent5>
        <a:srgbClr val="DEC18C"/>
      </a:accent5>
      <a:accent6>
        <a:srgbClr val="92A185"/>
      </a:accent6>
      <a:hlink>
        <a:srgbClr val="85C4D2"/>
      </a:hlink>
      <a:folHlink>
        <a:srgbClr val="8E8CA7"/>
      </a:folHlink>
    </a:clrScheme>
    <a:fontScheme name="Feathered">
      <a:majorFont>
        <a:latin typeface="Century Schoolbook" panose="02040604050505020304"/>
        <a:ea typeface=""/>
        <a:cs typeface=""/>
        <a:font script="Jpan" typeface="メイリオ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eathered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tint val="50000"/>
              <a:shade val="83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25400" dir="5400000" algn="ctr" rotWithShape="0">
              <a:srgbClr val="000000">
                <a:alpha val="2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eathered" id="{EEC9B30E-2747-4D42-BCBE-A02BDEEEA114}" vid="{AACE42CE-5C67-4514-8A89-3472F564E146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workbookViewId="0">
      <selection activeCell="L16" sqref="L16"/>
    </sheetView>
  </sheetViews>
  <sheetFormatPr defaultRowHeight="12.75" x14ac:dyDescent="0.2"/>
  <cols>
    <col min="1" max="1" width="3" customWidth="1"/>
    <col min="2" max="2" width="34.5703125" customWidth="1"/>
    <col min="3" max="3" width="11.42578125" style="1" bestFit="1" customWidth="1"/>
    <col min="4" max="4" width="1.85546875" style="1" customWidth="1"/>
    <col min="5" max="5" width="12.28515625" style="1" bestFit="1" customWidth="1"/>
    <col min="6" max="6" width="1.42578125" style="1" customWidth="1"/>
    <col min="7" max="7" width="12.42578125" style="1" bestFit="1" customWidth="1"/>
    <col min="8" max="8" width="1.85546875" style="1" customWidth="1"/>
    <col min="9" max="9" width="11.5703125" bestFit="1" customWidth="1"/>
  </cols>
  <sheetData>
    <row r="1" spans="1:9" ht="20.25" thickBot="1" x14ac:dyDescent="0.35">
      <c r="A1" s="6" t="s">
        <v>12</v>
      </c>
      <c r="B1" s="6"/>
      <c r="C1" s="6"/>
      <c r="D1" s="6"/>
      <c r="E1" s="6"/>
      <c r="F1" s="6"/>
      <c r="G1" s="6"/>
      <c r="H1" s="6"/>
      <c r="I1" s="6"/>
    </row>
    <row r="2" spans="1:9" ht="15.75" thickTop="1" x14ac:dyDescent="0.25">
      <c r="A2" s="7" t="s">
        <v>13</v>
      </c>
      <c r="B2" s="7"/>
      <c r="C2" s="3"/>
      <c r="D2" s="3"/>
      <c r="E2" s="3"/>
      <c r="F2" s="3"/>
      <c r="G2" s="3"/>
      <c r="H2" s="3"/>
    </row>
    <row r="3" spans="1:9" ht="43.5" customHeight="1" thickBot="1" x14ac:dyDescent="0.3">
      <c r="A3" s="10" t="s">
        <v>17</v>
      </c>
      <c r="B3" s="10"/>
      <c r="C3" s="11" t="s">
        <v>22</v>
      </c>
      <c r="D3" s="11"/>
      <c r="E3" s="11" t="s">
        <v>15</v>
      </c>
      <c r="F3" s="11"/>
      <c r="G3" s="11" t="s">
        <v>23</v>
      </c>
      <c r="H3" s="11"/>
      <c r="I3" s="12" t="s">
        <v>16</v>
      </c>
    </row>
    <row r="4" spans="1:9" x14ac:dyDescent="0.2">
      <c r="A4" t="s">
        <v>0</v>
      </c>
      <c r="C4" s="8">
        <v>2200</v>
      </c>
      <c r="D4" s="8"/>
      <c r="E4" s="8">
        <v>4500</v>
      </c>
      <c r="F4" s="8"/>
      <c r="G4" s="24"/>
      <c r="H4" s="18"/>
      <c r="I4" s="18">
        <f>E4-G4</f>
        <v>4500</v>
      </c>
    </row>
    <row r="5" spans="1:9" x14ac:dyDescent="0.2">
      <c r="A5" t="s">
        <v>1</v>
      </c>
      <c r="C5" s="8">
        <v>15138.62</v>
      </c>
      <c r="D5" s="8"/>
      <c r="E5" s="8">
        <v>19750</v>
      </c>
      <c r="F5" s="8"/>
      <c r="G5" s="18"/>
      <c r="H5" s="18"/>
      <c r="I5" s="18">
        <f t="shared" ref="I5:I16" si="0">E5-G5</f>
        <v>19750</v>
      </c>
    </row>
    <row r="6" spans="1:9" x14ac:dyDescent="0.2">
      <c r="A6" t="s">
        <v>8</v>
      </c>
      <c r="C6" s="8">
        <v>1361.82</v>
      </c>
      <c r="D6" s="8"/>
      <c r="E6" s="8">
        <v>645</v>
      </c>
      <c r="F6" s="8"/>
      <c r="G6" s="18"/>
      <c r="H6" s="18"/>
      <c r="I6" s="18">
        <f t="shared" si="0"/>
        <v>645</v>
      </c>
    </row>
    <row r="7" spans="1:9" x14ac:dyDescent="0.2">
      <c r="A7" t="s">
        <v>2</v>
      </c>
      <c r="C7" s="8">
        <v>1602.28</v>
      </c>
      <c r="D7" s="8"/>
      <c r="E7" s="8">
        <v>1750</v>
      </c>
      <c r="F7" s="8"/>
      <c r="G7" s="18"/>
      <c r="H7" s="18"/>
      <c r="I7" s="18">
        <f t="shared" si="0"/>
        <v>1750</v>
      </c>
    </row>
    <row r="8" spans="1:9" x14ac:dyDescent="0.2">
      <c r="A8" t="s">
        <v>6</v>
      </c>
      <c r="C8" s="8">
        <v>1225</v>
      </c>
      <c r="D8" s="8"/>
      <c r="E8" s="8">
        <v>2000</v>
      </c>
      <c r="F8" s="8"/>
      <c r="G8" s="18"/>
      <c r="H8" s="18"/>
      <c r="I8" s="18">
        <f t="shared" si="0"/>
        <v>2000</v>
      </c>
    </row>
    <row r="9" spans="1:9" x14ac:dyDescent="0.2">
      <c r="A9" t="s">
        <v>3</v>
      </c>
      <c r="C9" s="9">
        <v>101.54</v>
      </c>
      <c r="D9" s="9"/>
      <c r="E9" s="9">
        <v>1450</v>
      </c>
      <c r="F9" s="9"/>
      <c r="G9" s="19"/>
      <c r="H9" s="19"/>
      <c r="I9" s="18">
        <f t="shared" si="0"/>
        <v>1450</v>
      </c>
    </row>
    <row r="10" spans="1:9" ht="14.25" x14ac:dyDescent="0.2">
      <c r="A10" s="5" t="s">
        <v>20</v>
      </c>
      <c r="C10" s="9">
        <v>22953.59</v>
      </c>
      <c r="D10" s="9"/>
      <c r="E10" s="9">
        <v>24150</v>
      </c>
      <c r="F10" s="9"/>
      <c r="G10" s="19"/>
      <c r="H10" s="19"/>
      <c r="I10" s="18">
        <f t="shared" si="0"/>
        <v>24150</v>
      </c>
    </row>
    <row r="11" spans="1:9" x14ac:dyDescent="0.2">
      <c r="A11" t="s">
        <v>7</v>
      </c>
      <c r="C11" s="9">
        <v>0</v>
      </c>
      <c r="D11" s="9"/>
      <c r="E11" s="9">
        <v>1600</v>
      </c>
      <c r="F11" s="9"/>
      <c r="G11" s="19"/>
      <c r="H11" s="19"/>
      <c r="I11" s="18">
        <f t="shared" si="0"/>
        <v>1600</v>
      </c>
    </row>
    <row r="12" spans="1:9" x14ac:dyDescent="0.2">
      <c r="A12" t="s">
        <v>19</v>
      </c>
      <c r="C12" s="9"/>
      <c r="D12" s="9"/>
      <c r="E12" s="9"/>
      <c r="F12" s="9"/>
      <c r="G12" s="19"/>
      <c r="H12" s="19"/>
      <c r="I12" s="18">
        <f t="shared" si="0"/>
        <v>0</v>
      </c>
    </row>
    <row r="13" spans="1:9" x14ac:dyDescent="0.2">
      <c r="B13" t="s">
        <v>9</v>
      </c>
      <c r="C13" s="9">
        <v>9778.4599999999991</v>
      </c>
      <c r="D13" s="9"/>
      <c r="E13" s="9">
        <v>13768</v>
      </c>
      <c r="F13" s="9"/>
      <c r="G13" s="19"/>
      <c r="H13" s="19"/>
      <c r="I13" s="18">
        <f t="shared" si="0"/>
        <v>13768</v>
      </c>
    </row>
    <row r="14" spans="1:9" x14ac:dyDescent="0.2">
      <c r="B14" t="s">
        <v>10</v>
      </c>
      <c r="C14" s="9">
        <v>5805</v>
      </c>
      <c r="D14" s="9"/>
      <c r="E14" s="9">
        <v>0</v>
      </c>
      <c r="F14" s="9"/>
      <c r="G14" s="19"/>
      <c r="H14" s="19"/>
      <c r="I14" s="18">
        <f t="shared" si="0"/>
        <v>0</v>
      </c>
    </row>
    <row r="15" spans="1:9" x14ac:dyDescent="0.2">
      <c r="B15" t="s">
        <v>11</v>
      </c>
      <c r="C15" s="9">
        <v>11786.07</v>
      </c>
      <c r="D15" s="9"/>
      <c r="E15" s="9">
        <v>0</v>
      </c>
      <c r="F15" s="9"/>
      <c r="G15" s="19"/>
      <c r="H15" s="19"/>
      <c r="I15" s="18">
        <f t="shared" si="0"/>
        <v>0</v>
      </c>
    </row>
    <row r="16" spans="1:9" x14ac:dyDescent="0.2">
      <c r="A16" s="13" t="s">
        <v>4</v>
      </c>
      <c r="B16" s="13"/>
      <c r="C16" s="14">
        <v>8800</v>
      </c>
      <c r="D16" s="14"/>
      <c r="E16" s="14">
        <v>10000</v>
      </c>
      <c r="F16" s="14"/>
      <c r="G16" s="20"/>
      <c r="H16" s="20"/>
      <c r="I16" s="18">
        <f t="shared" si="0"/>
        <v>10000</v>
      </c>
    </row>
    <row r="17" spans="1:9" ht="15.75" thickBot="1" x14ac:dyDescent="0.3">
      <c r="A17" s="15" t="s">
        <v>5</v>
      </c>
      <c r="B17" s="15"/>
      <c r="C17" s="16">
        <f>SUM(C4:C16)</f>
        <v>80752.38</v>
      </c>
      <c r="D17" s="17"/>
      <c r="E17" s="16">
        <f>SUM(E4:E16)</f>
        <v>79613</v>
      </c>
      <c r="F17" s="16"/>
      <c r="G17" s="16">
        <f>SUM(G4:G16)</f>
        <v>0</v>
      </c>
      <c r="H17" s="22"/>
      <c r="I17" s="16">
        <f>SUM(I4:I16)</f>
        <v>79613</v>
      </c>
    </row>
    <row r="18" spans="1:9" ht="13.5" thickTop="1" x14ac:dyDescent="0.2">
      <c r="C18" s="4"/>
      <c r="D18" s="4"/>
      <c r="E18" s="4"/>
      <c r="F18" s="4"/>
      <c r="G18" s="4"/>
      <c r="H18" s="4"/>
    </row>
    <row r="19" spans="1:9" x14ac:dyDescent="0.2">
      <c r="A19" s="5" t="s">
        <v>21</v>
      </c>
      <c r="C19" s="4"/>
      <c r="D19" s="4"/>
      <c r="E19" s="4"/>
      <c r="F19" s="4"/>
      <c r="G19" s="4"/>
      <c r="H19" s="4"/>
    </row>
    <row r="20" spans="1:9" x14ac:dyDescent="0.2">
      <c r="C20" s="4"/>
      <c r="D20" s="4"/>
      <c r="E20" s="4"/>
      <c r="F20" s="4"/>
      <c r="G20" s="4"/>
      <c r="H20" s="4"/>
    </row>
    <row r="21" spans="1:9" x14ac:dyDescent="0.2">
      <c r="C21" s="4"/>
      <c r="D21" s="4"/>
      <c r="E21" s="4"/>
      <c r="F21" s="4"/>
      <c r="G21" s="4"/>
      <c r="H21" s="4"/>
    </row>
    <row r="22" spans="1:9" x14ac:dyDescent="0.2">
      <c r="C22" s="4"/>
      <c r="D22" s="4"/>
      <c r="E22" s="4"/>
      <c r="F22" s="4"/>
      <c r="G22" s="4"/>
      <c r="H22" s="4"/>
    </row>
    <row r="23" spans="1:9" x14ac:dyDescent="0.2">
      <c r="C23" s="4"/>
      <c r="D23" s="4"/>
      <c r="E23" s="4"/>
      <c r="F23" s="4"/>
      <c r="G23" s="4"/>
      <c r="H23" s="4"/>
    </row>
    <row r="24" spans="1:9" x14ac:dyDescent="0.2">
      <c r="C24" s="4"/>
      <c r="D24" s="4"/>
      <c r="E24" s="4"/>
      <c r="F24" s="4"/>
      <c r="G24" s="4"/>
      <c r="H24" s="4"/>
    </row>
    <row r="25" spans="1:9" x14ac:dyDescent="0.2">
      <c r="C25" s="4"/>
      <c r="D25" s="4"/>
      <c r="E25" s="4"/>
      <c r="F25" s="4"/>
      <c r="G25" s="4"/>
      <c r="H25" s="4"/>
    </row>
    <row r="26" spans="1:9" x14ac:dyDescent="0.2">
      <c r="C26" s="4"/>
      <c r="D26" s="4"/>
      <c r="E26" s="4"/>
      <c r="F26" s="4"/>
      <c r="G26" s="4"/>
      <c r="H26" s="4"/>
    </row>
    <row r="29" spans="1:9" x14ac:dyDescent="0.2">
      <c r="C29" s="4"/>
      <c r="D29" s="4"/>
      <c r="E29" s="4"/>
      <c r="F29" s="4"/>
      <c r="G29" s="4"/>
      <c r="H29" s="4"/>
    </row>
    <row r="30" spans="1:9" x14ac:dyDescent="0.2">
      <c r="C30" s="4"/>
      <c r="D30" s="4"/>
      <c r="E30" s="4"/>
      <c r="F30" s="4"/>
      <c r="G30" s="4"/>
      <c r="H30" s="4"/>
    </row>
    <row r="34" spans="5:6" x14ac:dyDescent="0.2">
      <c r="E34" s="4"/>
      <c r="F34" s="4"/>
    </row>
    <row r="35" spans="5:6" x14ac:dyDescent="0.2">
      <c r="E35" s="4"/>
      <c r="F35" s="4"/>
    </row>
    <row r="36" spans="5:6" x14ac:dyDescent="0.2">
      <c r="E36" s="2"/>
      <c r="F36" s="2"/>
    </row>
  </sheetData>
  <phoneticPr fontId="0" type="noConversion"/>
  <pageMargins left="0.75" right="0.75" top="1" bottom="1" header="0.5" footer="0.5"/>
  <pageSetup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E14" sqref="E14"/>
    </sheetView>
  </sheetViews>
  <sheetFormatPr defaultRowHeight="12.75" x14ac:dyDescent="0.2"/>
  <cols>
    <col min="1" max="1" width="3" customWidth="1"/>
    <col min="2" max="2" width="34.5703125" customWidth="1"/>
    <col min="3" max="3" width="11.42578125" style="1" bestFit="1" customWidth="1"/>
    <col min="4" max="4" width="1.85546875" style="1" customWidth="1"/>
    <col min="5" max="5" width="12.28515625" style="1" bestFit="1" customWidth="1"/>
    <col min="6" max="6" width="1.42578125" style="1" customWidth="1"/>
    <col min="7" max="7" width="12.42578125" style="1" bestFit="1" customWidth="1"/>
    <col min="8" max="8" width="1.85546875" style="1" customWidth="1"/>
    <col min="9" max="9" width="10.42578125" customWidth="1"/>
  </cols>
  <sheetData>
    <row r="1" spans="1:9" ht="20.25" thickBot="1" x14ac:dyDescent="0.35">
      <c r="A1" s="6" t="s">
        <v>12</v>
      </c>
      <c r="B1" s="6"/>
      <c r="C1" s="6"/>
      <c r="D1" s="6"/>
      <c r="E1" s="6"/>
      <c r="F1" s="6"/>
      <c r="G1" s="6"/>
      <c r="H1" s="6"/>
      <c r="I1" s="6"/>
    </row>
    <row r="2" spans="1:9" ht="15.75" thickTop="1" x14ac:dyDescent="0.25">
      <c r="A2" s="7" t="s">
        <v>13</v>
      </c>
      <c r="B2" s="7"/>
      <c r="C2" s="3"/>
      <c r="D2" s="3"/>
      <c r="E2" s="3"/>
      <c r="F2" s="3"/>
      <c r="G2" s="3"/>
      <c r="H2" s="3"/>
    </row>
    <row r="3" spans="1:9" ht="43.5" customHeight="1" thickBot="1" x14ac:dyDescent="0.3">
      <c r="A3" s="10" t="s">
        <v>17</v>
      </c>
      <c r="B3" s="10"/>
      <c r="C3" s="11" t="s">
        <v>22</v>
      </c>
      <c r="D3" s="11"/>
      <c r="E3" s="11" t="s">
        <v>15</v>
      </c>
      <c r="F3" s="11"/>
      <c r="G3" s="11" t="s">
        <v>14</v>
      </c>
      <c r="H3" s="11"/>
      <c r="I3" s="12" t="s">
        <v>16</v>
      </c>
    </row>
    <row r="4" spans="1:9" x14ac:dyDescent="0.2">
      <c r="A4" t="s">
        <v>0</v>
      </c>
      <c r="C4" s="8">
        <v>2200</v>
      </c>
      <c r="D4" s="8"/>
      <c r="E4" s="8">
        <v>4500</v>
      </c>
      <c r="F4" s="8"/>
      <c r="G4" s="24" t="s">
        <v>18</v>
      </c>
      <c r="H4" s="18"/>
      <c r="I4" s="18" t="s">
        <v>18</v>
      </c>
    </row>
    <row r="5" spans="1:9" x14ac:dyDescent="0.2">
      <c r="A5" t="s">
        <v>1</v>
      </c>
      <c r="C5" s="8">
        <v>15138.62</v>
      </c>
      <c r="D5" s="8"/>
      <c r="E5" s="8">
        <v>19750</v>
      </c>
      <c r="F5" s="8"/>
      <c r="G5" s="18"/>
      <c r="H5" s="18"/>
      <c r="I5" s="18"/>
    </row>
    <row r="6" spans="1:9" x14ac:dyDescent="0.2">
      <c r="A6" t="s">
        <v>8</v>
      </c>
      <c r="C6" s="8">
        <v>1361.82</v>
      </c>
      <c r="D6" s="8"/>
      <c r="E6" s="8">
        <v>645</v>
      </c>
      <c r="F6" s="8"/>
      <c r="G6" s="18"/>
      <c r="H6" s="18"/>
      <c r="I6" s="18"/>
    </row>
    <row r="7" spans="1:9" x14ac:dyDescent="0.2">
      <c r="A7" t="s">
        <v>2</v>
      </c>
      <c r="C7" s="8">
        <v>1602.28</v>
      </c>
      <c r="D7" s="8"/>
      <c r="E7" s="8">
        <v>1750</v>
      </c>
      <c r="F7" s="8"/>
      <c r="G7" s="18"/>
      <c r="H7" s="18"/>
      <c r="I7" s="18"/>
    </row>
    <row r="8" spans="1:9" x14ac:dyDescent="0.2">
      <c r="A8" t="s">
        <v>6</v>
      </c>
      <c r="C8" s="8">
        <v>1225</v>
      </c>
      <c r="D8" s="8"/>
      <c r="E8" s="8">
        <v>2000</v>
      </c>
      <c r="F8" s="8"/>
      <c r="G8" s="18"/>
      <c r="H8" s="18"/>
      <c r="I8" s="18"/>
    </row>
    <row r="9" spans="1:9" x14ac:dyDescent="0.2">
      <c r="A9" t="s">
        <v>3</v>
      </c>
      <c r="C9" s="9">
        <v>101.54</v>
      </c>
      <c r="D9" s="9"/>
      <c r="E9" s="9">
        <v>1450</v>
      </c>
      <c r="F9" s="9"/>
      <c r="G9" s="19"/>
      <c r="H9" s="19"/>
      <c r="I9" s="18"/>
    </row>
    <row r="10" spans="1:9" ht="14.25" x14ac:dyDescent="0.2">
      <c r="A10" s="5" t="s">
        <v>20</v>
      </c>
      <c r="C10" s="9">
        <v>22953.59</v>
      </c>
      <c r="D10" s="9"/>
      <c r="E10" s="9">
        <v>24150</v>
      </c>
      <c r="F10" s="9"/>
      <c r="G10" s="19"/>
      <c r="H10" s="19"/>
      <c r="I10" s="18"/>
    </row>
    <row r="11" spans="1:9" x14ac:dyDescent="0.2">
      <c r="A11" t="s">
        <v>7</v>
      </c>
      <c r="C11" s="9">
        <v>0</v>
      </c>
      <c r="D11" s="9"/>
      <c r="E11" s="9">
        <v>1600</v>
      </c>
      <c r="F11" s="9"/>
      <c r="G11" s="19"/>
      <c r="H11" s="19"/>
      <c r="I11" s="18"/>
    </row>
    <row r="12" spans="1:9" x14ac:dyDescent="0.2">
      <c r="A12" t="s">
        <v>19</v>
      </c>
      <c r="C12" s="9"/>
      <c r="D12" s="9"/>
      <c r="E12" s="9"/>
      <c r="F12" s="9"/>
      <c r="G12" s="19"/>
      <c r="H12" s="19"/>
      <c r="I12" s="18"/>
    </row>
    <row r="13" spans="1:9" x14ac:dyDescent="0.2">
      <c r="B13" t="s">
        <v>9</v>
      </c>
      <c r="C13" s="9">
        <v>9778.4599999999991</v>
      </c>
      <c r="D13" s="9"/>
      <c r="E13" s="9">
        <f>13768</f>
        <v>13768</v>
      </c>
      <c r="F13" s="9"/>
      <c r="G13" s="19"/>
      <c r="H13" s="19"/>
      <c r="I13" s="18"/>
    </row>
    <row r="14" spans="1:9" x14ac:dyDescent="0.2">
      <c r="B14" t="s">
        <v>10</v>
      </c>
      <c r="C14" s="9">
        <v>5805</v>
      </c>
      <c r="D14" s="9"/>
      <c r="E14" s="9">
        <v>0</v>
      </c>
      <c r="F14" s="9"/>
      <c r="G14" s="19"/>
      <c r="H14" s="19"/>
      <c r="I14" s="18"/>
    </row>
    <row r="15" spans="1:9" x14ac:dyDescent="0.2">
      <c r="B15" t="s">
        <v>11</v>
      </c>
      <c r="C15" s="9">
        <v>11786.07</v>
      </c>
      <c r="D15" s="9"/>
      <c r="E15" s="9">
        <v>0</v>
      </c>
      <c r="F15" s="9"/>
      <c r="G15" s="19"/>
      <c r="H15" s="19"/>
      <c r="I15" s="18"/>
    </row>
    <row r="16" spans="1:9" x14ac:dyDescent="0.2">
      <c r="A16" s="13" t="s">
        <v>4</v>
      </c>
      <c r="B16" s="13"/>
      <c r="C16" s="14">
        <v>8800</v>
      </c>
      <c r="D16" s="14"/>
      <c r="E16" s="14">
        <v>10000</v>
      </c>
      <c r="F16" s="14"/>
      <c r="G16" s="20"/>
      <c r="H16" s="20"/>
      <c r="I16" s="20"/>
    </row>
    <row r="17" spans="1:9" ht="15.75" thickBot="1" x14ac:dyDescent="0.3">
      <c r="A17" s="15" t="s">
        <v>5</v>
      </c>
      <c r="B17" s="15"/>
      <c r="C17" s="16">
        <f>SUM(C4:C16)</f>
        <v>80752.38</v>
      </c>
      <c r="D17" s="17"/>
      <c r="E17" s="16">
        <f>SUM(E4:E16)</f>
        <v>79613</v>
      </c>
      <c r="F17" s="16"/>
      <c r="G17" s="21" t="s">
        <v>18</v>
      </c>
      <c r="H17" s="22"/>
      <c r="I17" s="23" t="s">
        <v>18</v>
      </c>
    </row>
    <row r="18" spans="1:9" ht="13.5" thickTop="1" x14ac:dyDescent="0.2">
      <c r="C18" s="4"/>
      <c r="D18" s="4"/>
      <c r="E18" s="4"/>
      <c r="F18" s="4"/>
      <c r="G18" s="4"/>
      <c r="H18" s="4"/>
    </row>
    <row r="19" spans="1:9" x14ac:dyDescent="0.2">
      <c r="A19" s="5" t="s">
        <v>24</v>
      </c>
      <c r="C19" s="4"/>
      <c r="D19" s="4"/>
      <c r="E19" s="4"/>
      <c r="F19" s="4"/>
      <c r="G19" s="4"/>
      <c r="H19" s="4"/>
    </row>
    <row r="20" spans="1:9" x14ac:dyDescent="0.2">
      <c r="A20" s="5" t="s">
        <v>21</v>
      </c>
      <c r="C20" s="4"/>
      <c r="D20" s="4"/>
      <c r="E20" s="4"/>
      <c r="F20" s="4"/>
      <c r="G20" s="4"/>
      <c r="H20" s="4"/>
    </row>
    <row r="21" spans="1:9" x14ac:dyDescent="0.2">
      <c r="C21" s="4"/>
      <c r="D21" s="4"/>
      <c r="E21" s="4"/>
      <c r="F21" s="4"/>
      <c r="G21" s="4"/>
      <c r="H21" s="4"/>
    </row>
    <row r="22" spans="1:9" x14ac:dyDescent="0.2">
      <c r="C22" s="4"/>
      <c r="D22" s="4"/>
      <c r="E22" s="4"/>
      <c r="F22" s="4"/>
      <c r="G22" s="4"/>
      <c r="H22" s="4"/>
    </row>
    <row r="23" spans="1:9" x14ac:dyDescent="0.2">
      <c r="C23" s="4"/>
      <c r="D23" s="4"/>
      <c r="E23" s="4"/>
      <c r="F23" s="4"/>
      <c r="G23" s="4"/>
      <c r="H23" s="4"/>
    </row>
    <row r="24" spans="1:9" x14ac:dyDescent="0.2">
      <c r="C24" s="4"/>
      <c r="D24" s="4"/>
      <c r="E24" s="4"/>
      <c r="F24" s="4"/>
      <c r="G24" s="4"/>
      <c r="H24" s="4"/>
    </row>
    <row r="25" spans="1:9" x14ac:dyDescent="0.2">
      <c r="C25" s="4"/>
      <c r="D25" s="4"/>
      <c r="E25" s="4"/>
      <c r="F25" s="4"/>
      <c r="G25" s="4"/>
      <c r="H25" s="4"/>
    </row>
    <row r="26" spans="1:9" x14ac:dyDescent="0.2">
      <c r="C26" s="4"/>
      <c r="D26" s="4"/>
      <c r="E26" s="4"/>
      <c r="F26" s="4"/>
      <c r="G26" s="4"/>
      <c r="H26" s="4"/>
    </row>
    <row r="27" spans="1:9" x14ac:dyDescent="0.2">
      <c r="C27" s="4"/>
      <c r="D27" s="4"/>
      <c r="E27" s="4"/>
      <c r="F27" s="4"/>
      <c r="G27" s="4"/>
      <c r="H27" s="4"/>
    </row>
    <row r="30" spans="1:9" x14ac:dyDescent="0.2">
      <c r="C30" s="4"/>
      <c r="D30" s="4"/>
      <c r="E30" s="4"/>
      <c r="F30" s="4"/>
      <c r="G30" s="4"/>
      <c r="H30" s="4"/>
    </row>
    <row r="31" spans="1:9" x14ac:dyDescent="0.2">
      <c r="C31" s="4"/>
      <c r="D31" s="4"/>
      <c r="E31" s="4"/>
      <c r="F31" s="4"/>
      <c r="G31" s="4"/>
      <c r="H31" s="4"/>
    </row>
    <row r="35" spans="5:6" x14ac:dyDescent="0.2">
      <c r="E35" s="4"/>
      <c r="F35" s="4"/>
    </row>
    <row r="36" spans="5:6" x14ac:dyDescent="0.2">
      <c r="E36" s="4"/>
      <c r="F36" s="4"/>
    </row>
    <row r="37" spans="5:6" x14ac:dyDescent="0.2">
      <c r="E37" s="2"/>
      <c r="F37" s="2"/>
    </row>
  </sheetData>
  <phoneticPr fontId="0" type="noConversion"/>
  <pageMargins left="0.75" right="0.75" top="1" bottom="1" header="0.5" footer="0.5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38" sqref="I38"/>
    </sheetView>
  </sheetViews>
  <sheetFormatPr defaultRowHeight="12.75" x14ac:dyDescent="0.2"/>
  <cols>
    <col min="1" max="1" width="3" customWidth="1"/>
    <col min="2" max="2" width="34.5703125" customWidth="1"/>
    <col min="3" max="3" width="11.42578125" style="1" bestFit="1" customWidth="1"/>
    <col min="4" max="4" width="1.85546875" style="1" customWidth="1"/>
    <col min="5" max="5" width="12.28515625" style="1" bestFit="1" customWidth="1"/>
    <col min="6" max="6" width="1.42578125" style="1" customWidth="1"/>
    <col min="7" max="7" width="12.42578125" style="1" bestFit="1" customWidth="1"/>
    <col min="8" max="8" width="1.85546875" style="1" customWidth="1"/>
    <col min="9" max="9" width="12" customWidth="1"/>
  </cols>
  <sheetData>
    <row r="1" spans="1:9" ht="20.25" thickBot="1" x14ac:dyDescent="0.35">
      <c r="A1" s="6" t="s">
        <v>12</v>
      </c>
      <c r="B1" s="6"/>
      <c r="C1" s="6"/>
      <c r="D1" s="6"/>
      <c r="E1" s="6"/>
      <c r="F1" s="6"/>
      <c r="G1" s="6"/>
      <c r="H1" s="6"/>
      <c r="I1" s="6"/>
    </row>
    <row r="2" spans="1:9" ht="15.75" thickTop="1" x14ac:dyDescent="0.25">
      <c r="A2" s="7"/>
      <c r="B2" s="7" t="s">
        <v>25</v>
      </c>
      <c r="C2" s="3"/>
      <c r="D2" s="3"/>
      <c r="E2" s="3"/>
      <c r="F2" s="3"/>
      <c r="G2" s="3"/>
      <c r="H2" s="3"/>
    </row>
    <row r="3" spans="1:9" ht="43.5" customHeight="1" thickBot="1" x14ac:dyDescent="0.3">
      <c r="A3" s="10" t="s">
        <v>17</v>
      </c>
      <c r="B3" s="10"/>
      <c r="C3" s="11" t="s">
        <v>22</v>
      </c>
      <c r="D3" s="11"/>
      <c r="E3" s="11" t="s">
        <v>15</v>
      </c>
      <c r="F3" s="11"/>
      <c r="G3" s="11" t="s">
        <v>14</v>
      </c>
      <c r="H3" s="11"/>
      <c r="I3" s="12" t="s">
        <v>16</v>
      </c>
    </row>
    <row r="4" spans="1:9" x14ac:dyDescent="0.2">
      <c r="A4" t="s">
        <v>0</v>
      </c>
      <c r="C4" s="8">
        <v>2200</v>
      </c>
      <c r="D4" s="8"/>
      <c r="E4" s="8">
        <v>4500</v>
      </c>
      <c r="F4" s="8"/>
      <c r="G4" s="24">
        <v>0</v>
      </c>
      <c r="H4" s="18"/>
      <c r="I4" s="18">
        <f>SUM(E4-G4)</f>
        <v>4500</v>
      </c>
    </row>
    <row r="5" spans="1:9" x14ac:dyDescent="0.2">
      <c r="A5" t="s">
        <v>1</v>
      </c>
      <c r="C5" s="8">
        <v>15138.62</v>
      </c>
      <c r="D5" s="8"/>
      <c r="E5" s="8">
        <v>19750</v>
      </c>
      <c r="F5" s="8"/>
      <c r="G5" s="18">
        <v>0</v>
      </c>
      <c r="H5" s="18"/>
      <c r="I5" s="18">
        <f t="shared" ref="I5:I16" si="0">SUM(E5-G5)</f>
        <v>19750</v>
      </c>
    </row>
    <row r="6" spans="1:9" x14ac:dyDescent="0.2">
      <c r="A6" t="s">
        <v>8</v>
      </c>
      <c r="C6" s="8">
        <v>1361.82</v>
      </c>
      <c r="D6" s="8"/>
      <c r="E6" s="8">
        <v>645</v>
      </c>
      <c r="F6" s="8"/>
      <c r="G6" s="18">
        <v>111.9</v>
      </c>
      <c r="H6" s="18"/>
      <c r="I6" s="18">
        <f t="shared" si="0"/>
        <v>533.1</v>
      </c>
    </row>
    <row r="7" spans="1:9" x14ac:dyDescent="0.2">
      <c r="A7" t="s">
        <v>2</v>
      </c>
      <c r="C7" s="8">
        <v>1602.28</v>
      </c>
      <c r="D7" s="8"/>
      <c r="E7" s="8">
        <v>1750</v>
      </c>
      <c r="F7" s="8"/>
      <c r="G7" s="18">
        <v>119.46</v>
      </c>
      <c r="H7" s="18"/>
      <c r="I7" s="18">
        <f t="shared" si="0"/>
        <v>1630.54</v>
      </c>
    </row>
    <row r="8" spans="1:9" x14ac:dyDescent="0.2">
      <c r="A8" t="s">
        <v>6</v>
      </c>
      <c r="C8" s="8">
        <v>1225</v>
      </c>
      <c r="D8" s="8"/>
      <c r="E8" s="8">
        <v>2000</v>
      </c>
      <c r="F8" s="8"/>
      <c r="G8" s="18">
        <v>800</v>
      </c>
      <c r="H8" s="18"/>
      <c r="I8" s="18">
        <f t="shared" si="0"/>
        <v>1200</v>
      </c>
    </row>
    <row r="9" spans="1:9" x14ac:dyDescent="0.2">
      <c r="A9" t="s">
        <v>3</v>
      </c>
      <c r="C9" s="9">
        <v>101.54</v>
      </c>
      <c r="D9" s="9"/>
      <c r="E9" s="9">
        <v>1450</v>
      </c>
      <c r="F9" s="9"/>
      <c r="G9" s="19">
        <v>0</v>
      </c>
      <c r="H9" s="19"/>
      <c r="I9" s="18">
        <f t="shared" si="0"/>
        <v>1450</v>
      </c>
    </row>
    <row r="10" spans="1:9" ht="14.25" x14ac:dyDescent="0.2">
      <c r="A10" s="5" t="s">
        <v>20</v>
      </c>
      <c r="C10" s="9">
        <v>22953.59</v>
      </c>
      <c r="D10" s="9"/>
      <c r="E10" s="9">
        <v>24150</v>
      </c>
      <c r="F10" s="9"/>
      <c r="G10" s="19">
        <v>2468.14</v>
      </c>
      <c r="H10" s="19"/>
      <c r="I10" s="18">
        <f t="shared" si="0"/>
        <v>21681.86</v>
      </c>
    </row>
    <row r="11" spans="1:9" x14ac:dyDescent="0.2">
      <c r="A11" t="s">
        <v>7</v>
      </c>
      <c r="C11" s="9">
        <v>0</v>
      </c>
      <c r="D11" s="9"/>
      <c r="E11" s="9">
        <v>1600</v>
      </c>
      <c r="F11" s="9"/>
      <c r="G11" s="19">
        <v>0</v>
      </c>
      <c r="H11" s="19"/>
      <c r="I11" s="18">
        <f t="shared" si="0"/>
        <v>1600</v>
      </c>
    </row>
    <row r="12" spans="1:9" x14ac:dyDescent="0.2">
      <c r="A12" t="s">
        <v>19</v>
      </c>
      <c r="C12" s="9"/>
      <c r="D12" s="9"/>
      <c r="E12" s="9"/>
      <c r="F12" s="9"/>
      <c r="G12" s="19"/>
      <c r="H12" s="19"/>
      <c r="I12" s="18">
        <f t="shared" si="0"/>
        <v>0</v>
      </c>
    </row>
    <row r="13" spans="1:9" x14ac:dyDescent="0.2">
      <c r="B13" t="s">
        <v>9</v>
      </c>
      <c r="C13" s="9">
        <v>9778.4599999999991</v>
      </c>
      <c r="D13" s="9"/>
      <c r="E13" s="9">
        <v>13768</v>
      </c>
      <c r="F13" s="9"/>
      <c r="G13" s="19">
        <v>1386.02</v>
      </c>
      <c r="H13" s="19"/>
      <c r="I13" s="18">
        <f t="shared" si="0"/>
        <v>12381.98</v>
      </c>
    </row>
    <row r="14" spans="1:9" x14ac:dyDescent="0.2">
      <c r="B14" t="s">
        <v>10</v>
      </c>
      <c r="C14" s="9">
        <v>5805</v>
      </c>
      <c r="D14" s="9"/>
      <c r="E14" s="9">
        <v>0</v>
      </c>
      <c r="F14" s="9"/>
      <c r="G14" s="19">
        <v>0</v>
      </c>
      <c r="H14" s="19"/>
      <c r="I14" s="18">
        <f t="shared" si="0"/>
        <v>0</v>
      </c>
    </row>
    <row r="15" spans="1:9" x14ac:dyDescent="0.2">
      <c r="B15" t="s">
        <v>11</v>
      </c>
      <c r="C15" s="9">
        <v>11786.07</v>
      </c>
      <c r="D15" s="9"/>
      <c r="E15" s="9">
        <v>0</v>
      </c>
      <c r="F15" s="9"/>
      <c r="G15" s="19">
        <v>0</v>
      </c>
      <c r="H15" s="19"/>
      <c r="I15" s="18">
        <f t="shared" si="0"/>
        <v>0</v>
      </c>
    </row>
    <row r="16" spans="1:9" x14ac:dyDescent="0.2">
      <c r="A16" s="13" t="s">
        <v>4</v>
      </c>
      <c r="B16" s="13"/>
      <c r="C16" s="14">
        <v>8800</v>
      </c>
      <c r="D16" s="14"/>
      <c r="E16" s="14">
        <v>10000</v>
      </c>
      <c r="F16" s="14"/>
      <c r="G16" s="20">
        <v>950</v>
      </c>
      <c r="H16" s="20"/>
      <c r="I16" s="18">
        <f t="shared" si="0"/>
        <v>9050</v>
      </c>
    </row>
    <row r="17" spans="1:9" ht="15.75" thickBot="1" x14ac:dyDescent="0.3">
      <c r="A17" s="15" t="s">
        <v>5</v>
      </c>
      <c r="B17" s="15"/>
      <c r="C17" s="16">
        <f>SUM(C4:C16)</f>
        <v>80752.38</v>
      </c>
      <c r="D17" s="17"/>
      <c r="E17" s="16">
        <f>SUM(E4:E16)</f>
        <v>79613</v>
      </c>
      <c r="F17" s="16"/>
      <c r="G17" s="25">
        <f>SUM(G4:G16)</f>
        <v>5835.52</v>
      </c>
      <c r="H17" s="22"/>
      <c r="I17" s="25">
        <f>SUM(I4:I16)</f>
        <v>73777.48</v>
      </c>
    </row>
    <row r="18" spans="1:9" ht="13.5" thickTop="1" x14ac:dyDescent="0.2">
      <c r="C18" s="4"/>
      <c r="D18" s="4"/>
      <c r="E18" s="4"/>
      <c r="F18" s="4"/>
      <c r="G18" s="4"/>
      <c r="H18" s="4"/>
    </row>
    <row r="19" spans="1:9" x14ac:dyDescent="0.2">
      <c r="A19" s="5" t="s">
        <v>24</v>
      </c>
      <c r="C19" s="4"/>
      <c r="D19" s="4"/>
      <c r="E19" s="4"/>
      <c r="F19" s="4"/>
      <c r="G19" s="4"/>
      <c r="H19" s="4"/>
    </row>
    <row r="20" spans="1:9" x14ac:dyDescent="0.2">
      <c r="A20" s="5" t="s">
        <v>21</v>
      </c>
      <c r="C20" s="4"/>
      <c r="D20" s="4"/>
      <c r="E20" s="4"/>
      <c r="F20" s="4"/>
      <c r="G20" s="4"/>
      <c r="H20" s="4"/>
    </row>
    <row r="21" spans="1:9" x14ac:dyDescent="0.2">
      <c r="C21" s="4"/>
      <c r="D21" s="4"/>
      <c r="E21" s="4"/>
      <c r="F21" s="4"/>
      <c r="G21" s="4"/>
      <c r="H21" s="4"/>
    </row>
    <row r="22" spans="1:9" x14ac:dyDescent="0.2">
      <c r="C22" s="4"/>
      <c r="D22" s="4"/>
      <c r="E22" s="4"/>
      <c r="F22" s="4"/>
      <c r="G22" s="4"/>
      <c r="H22" s="4"/>
    </row>
    <row r="23" spans="1:9" x14ac:dyDescent="0.2">
      <c r="C23" s="4"/>
      <c r="D23" s="4"/>
      <c r="E23" s="4"/>
      <c r="F23" s="4"/>
      <c r="G23" s="4"/>
      <c r="H23" s="4"/>
    </row>
    <row r="24" spans="1:9" x14ac:dyDescent="0.2">
      <c r="C24" s="4"/>
      <c r="D24" s="4"/>
      <c r="E24" s="4"/>
      <c r="F24" s="4"/>
      <c r="G24" s="4"/>
      <c r="H24" s="4"/>
    </row>
    <row r="25" spans="1:9" x14ac:dyDescent="0.2">
      <c r="C25" s="4"/>
      <c r="D25" s="4"/>
      <c r="E25" s="4"/>
      <c r="F25" s="4"/>
      <c r="G25" s="4"/>
      <c r="H25" s="4"/>
    </row>
    <row r="26" spans="1:9" x14ac:dyDescent="0.2">
      <c r="C26" s="4"/>
      <c r="D26" s="4"/>
      <c r="E26" s="4"/>
      <c r="F26" s="4"/>
      <c r="G26" s="4"/>
      <c r="H26" s="4"/>
    </row>
    <row r="27" spans="1:9" x14ac:dyDescent="0.2">
      <c r="C27" s="4"/>
      <c r="D27" s="4"/>
      <c r="E27" s="4"/>
      <c r="F27" s="4"/>
      <c r="G27" s="4"/>
      <c r="H27" s="4"/>
    </row>
    <row r="30" spans="1:9" x14ac:dyDescent="0.2">
      <c r="C30" s="4"/>
      <c r="D30" s="4"/>
      <c r="E30" s="4"/>
      <c r="F30" s="4"/>
      <c r="G30" s="4"/>
      <c r="H30" s="4"/>
    </row>
    <row r="31" spans="1:9" x14ac:dyDescent="0.2">
      <c r="C31" s="4"/>
      <c r="D31" s="4"/>
      <c r="E31" s="4"/>
      <c r="F31" s="4"/>
      <c r="G31" s="4"/>
      <c r="H31" s="4"/>
    </row>
    <row r="35" spans="5:6" x14ac:dyDescent="0.2">
      <c r="E35" s="4"/>
      <c r="F35" s="4"/>
    </row>
    <row r="36" spans="5:6" x14ac:dyDescent="0.2">
      <c r="E36" s="4"/>
      <c r="F36" s="4"/>
    </row>
    <row r="37" spans="5:6" x14ac:dyDescent="0.2">
      <c r="E37" s="2"/>
      <c r="F3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I33" sqref="I33"/>
    </sheetView>
  </sheetViews>
  <sheetFormatPr defaultRowHeight="12.75" x14ac:dyDescent="0.2"/>
  <cols>
    <col min="1" max="1" width="3" customWidth="1"/>
    <col min="2" max="2" width="34.5703125" customWidth="1"/>
    <col min="3" max="3" width="11.42578125" style="1" bestFit="1" customWidth="1"/>
    <col min="4" max="4" width="1.85546875" style="1" customWidth="1"/>
    <col min="5" max="5" width="12.28515625" style="1" bestFit="1" customWidth="1"/>
    <col min="6" max="6" width="1.42578125" style="1" customWidth="1"/>
    <col min="7" max="7" width="12.42578125" style="1" bestFit="1" customWidth="1"/>
    <col min="8" max="8" width="1.85546875" style="1" customWidth="1"/>
    <col min="9" max="9" width="12" customWidth="1"/>
  </cols>
  <sheetData>
    <row r="1" spans="1:9" ht="20.25" thickBot="1" x14ac:dyDescent="0.35">
      <c r="A1" s="6" t="s">
        <v>12</v>
      </c>
      <c r="B1" s="6"/>
      <c r="C1" s="6"/>
      <c r="D1" s="6"/>
      <c r="E1" s="6"/>
      <c r="F1" s="6"/>
      <c r="G1" s="6"/>
      <c r="H1" s="6"/>
      <c r="I1" s="6"/>
    </row>
    <row r="2" spans="1:9" ht="15.75" thickTop="1" x14ac:dyDescent="0.25">
      <c r="A2" s="7"/>
      <c r="B2" s="7" t="s">
        <v>26</v>
      </c>
      <c r="C2" s="3"/>
      <c r="D2" s="3"/>
      <c r="E2" s="3"/>
      <c r="F2" s="3"/>
      <c r="G2" s="3"/>
      <c r="H2" s="3"/>
    </row>
    <row r="3" spans="1:9" ht="43.5" customHeight="1" thickBot="1" x14ac:dyDescent="0.3">
      <c r="A3" s="10" t="s">
        <v>17</v>
      </c>
      <c r="B3" s="10"/>
      <c r="C3" s="11" t="s">
        <v>22</v>
      </c>
      <c r="D3" s="11"/>
      <c r="E3" s="11" t="s">
        <v>15</v>
      </c>
      <c r="F3" s="11"/>
      <c r="G3" s="11" t="s">
        <v>14</v>
      </c>
      <c r="H3" s="11"/>
      <c r="I3" s="12" t="s">
        <v>16</v>
      </c>
    </row>
    <row r="4" spans="1:9" x14ac:dyDescent="0.2">
      <c r="A4" t="s">
        <v>0</v>
      </c>
      <c r="C4" s="8">
        <v>2200</v>
      </c>
      <c r="D4" s="8"/>
      <c r="E4" s="8">
        <v>4500</v>
      </c>
      <c r="F4" s="8"/>
      <c r="G4" s="24">
        <v>0</v>
      </c>
      <c r="H4" s="18"/>
      <c r="I4" s="18">
        <f>SUM(E4-G4)</f>
        <v>4500</v>
      </c>
    </row>
    <row r="5" spans="1:9" x14ac:dyDescent="0.2">
      <c r="A5" t="s">
        <v>1</v>
      </c>
      <c r="C5" s="8">
        <v>15138.62</v>
      </c>
      <c r="D5" s="8"/>
      <c r="E5" s="8">
        <v>19750</v>
      </c>
      <c r="F5" s="8"/>
      <c r="G5" s="18">
        <v>0</v>
      </c>
      <c r="H5" s="18"/>
      <c r="I5" s="18">
        <f t="shared" ref="I5:I16" si="0">SUM(E5-G5)</f>
        <v>19750</v>
      </c>
    </row>
    <row r="6" spans="1:9" x14ac:dyDescent="0.2">
      <c r="A6" t="s">
        <v>8</v>
      </c>
      <c r="C6" s="8">
        <v>1361.82</v>
      </c>
      <c r="D6" s="8"/>
      <c r="E6" s="8">
        <v>645</v>
      </c>
      <c r="F6" s="8"/>
      <c r="G6" s="18">
        <v>111.9</v>
      </c>
      <c r="H6" s="18"/>
      <c r="I6" s="18">
        <f t="shared" si="0"/>
        <v>533.1</v>
      </c>
    </row>
    <row r="7" spans="1:9" x14ac:dyDescent="0.2">
      <c r="A7" t="s">
        <v>2</v>
      </c>
      <c r="C7" s="8">
        <v>1602.28</v>
      </c>
      <c r="D7" s="8"/>
      <c r="E7" s="8">
        <v>1750</v>
      </c>
      <c r="F7" s="8"/>
      <c r="G7" s="18">
        <v>119.46</v>
      </c>
      <c r="H7" s="18"/>
      <c r="I7" s="18">
        <f t="shared" si="0"/>
        <v>1630.54</v>
      </c>
    </row>
    <row r="8" spans="1:9" x14ac:dyDescent="0.2">
      <c r="A8" t="s">
        <v>6</v>
      </c>
      <c r="C8" s="8">
        <v>1225</v>
      </c>
      <c r="D8" s="8"/>
      <c r="E8" s="8">
        <v>2000</v>
      </c>
      <c r="F8" s="8"/>
      <c r="G8" s="18">
        <v>800</v>
      </c>
      <c r="H8" s="18"/>
      <c r="I8" s="18">
        <f t="shared" si="0"/>
        <v>1200</v>
      </c>
    </row>
    <row r="9" spans="1:9" x14ac:dyDescent="0.2">
      <c r="A9" t="s">
        <v>3</v>
      </c>
      <c r="C9" s="9">
        <v>101.54</v>
      </c>
      <c r="D9" s="9"/>
      <c r="E9" s="9">
        <v>1450</v>
      </c>
      <c r="F9" s="9"/>
      <c r="G9" s="19">
        <v>0</v>
      </c>
      <c r="H9" s="19"/>
      <c r="I9" s="18">
        <f t="shared" si="0"/>
        <v>1450</v>
      </c>
    </row>
    <row r="10" spans="1:9" ht="14.25" x14ac:dyDescent="0.2">
      <c r="A10" s="5" t="s">
        <v>20</v>
      </c>
      <c r="C10" s="9">
        <v>22953.59</v>
      </c>
      <c r="D10" s="9"/>
      <c r="E10" s="9">
        <v>24150</v>
      </c>
      <c r="F10" s="9"/>
      <c r="G10" s="19">
        <v>3297.97</v>
      </c>
      <c r="H10" s="19"/>
      <c r="I10" s="18">
        <f t="shared" si="0"/>
        <v>20852.03</v>
      </c>
    </row>
    <row r="11" spans="1:9" x14ac:dyDescent="0.2">
      <c r="A11" t="s">
        <v>7</v>
      </c>
      <c r="C11" s="9">
        <v>0</v>
      </c>
      <c r="D11" s="9"/>
      <c r="E11" s="9">
        <v>1600</v>
      </c>
      <c r="F11" s="9"/>
      <c r="G11" s="19">
        <v>0</v>
      </c>
      <c r="H11" s="19"/>
      <c r="I11" s="18">
        <f t="shared" si="0"/>
        <v>1600</v>
      </c>
    </row>
    <row r="12" spans="1:9" x14ac:dyDescent="0.2">
      <c r="A12" t="s">
        <v>19</v>
      </c>
      <c r="C12" s="9"/>
      <c r="D12" s="9"/>
      <c r="E12" s="9"/>
      <c r="F12" s="9"/>
      <c r="G12" s="19"/>
      <c r="H12" s="19"/>
      <c r="I12" s="18">
        <f t="shared" si="0"/>
        <v>0</v>
      </c>
    </row>
    <row r="13" spans="1:9" x14ac:dyDescent="0.2">
      <c r="B13" t="s">
        <v>9</v>
      </c>
      <c r="C13" s="9">
        <v>9778.4599999999991</v>
      </c>
      <c r="D13" s="9"/>
      <c r="E13" s="9">
        <f>13768+1678.34</f>
        <v>15446.34</v>
      </c>
      <c r="F13" s="9"/>
      <c r="G13" s="19">
        <v>2428.52</v>
      </c>
      <c r="H13" s="19"/>
      <c r="I13" s="18">
        <f t="shared" si="0"/>
        <v>13017.82</v>
      </c>
    </row>
    <row r="14" spans="1:9" x14ac:dyDescent="0.2">
      <c r="B14" t="s">
        <v>10</v>
      </c>
      <c r="C14" s="9">
        <v>5805</v>
      </c>
      <c r="D14" s="9"/>
      <c r="E14" s="9">
        <v>0</v>
      </c>
      <c r="F14" s="9"/>
      <c r="G14" s="19">
        <v>0</v>
      </c>
      <c r="H14" s="19"/>
      <c r="I14" s="18">
        <f t="shared" si="0"/>
        <v>0</v>
      </c>
    </row>
    <row r="15" spans="1:9" x14ac:dyDescent="0.2">
      <c r="B15" t="s">
        <v>11</v>
      </c>
      <c r="C15" s="9">
        <v>11786.07</v>
      </c>
      <c r="D15" s="9"/>
      <c r="E15" s="9">
        <v>0</v>
      </c>
      <c r="F15" s="9"/>
      <c r="G15" s="19">
        <v>0</v>
      </c>
      <c r="H15" s="19"/>
      <c r="I15" s="18">
        <f t="shared" si="0"/>
        <v>0</v>
      </c>
    </row>
    <row r="16" spans="1:9" x14ac:dyDescent="0.2">
      <c r="A16" s="13" t="s">
        <v>4</v>
      </c>
      <c r="B16" s="13"/>
      <c r="C16" s="14">
        <v>8800</v>
      </c>
      <c r="D16" s="14"/>
      <c r="E16" s="14">
        <v>10000</v>
      </c>
      <c r="F16" s="14"/>
      <c r="G16" s="20">
        <v>1400</v>
      </c>
      <c r="H16" s="20"/>
      <c r="I16" s="18">
        <f t="shared" si="0"/>
        <v>8600</v>
      </c>
    </row>
    <row r="17" spans="1:9" ht="15.75" thickBot="1" x14ac:dyDescent="0.3">
      <c r="A17" s="15" t="s">
        <v>5</v>
      </c>
      <c r="B17" s="15"/>
      <c r="C17" s="16">
        <f>SUM(C4:C16)</f>
        <v>80752.38</v>
      </c>
      <c r="D17" s="17"/>
      <c r="E17" s="16">
        <f>SUM(E4:E16)</f>
        <v>81291.34</v>
      </c>
      <c r="F17" s="16"/>
      <c r="G17" s="25">
        <f>SUM(G4:G16)</f>
        <v>8157.85</v>
      </c>
      <c r="H17" s="22"/>
      <c r="I17" s="25">
        <f>SUM(I4:I16)</f>
        <v>73133.489999999991</v>
      </c>
    </row>
    <row r="18" spans="1:9" ht="13.5" thickTop="1" x14ac:dyDescent="0.2">
      <c r="C18" s="4"/>
      <c r="D18" s="4"/>
      <c r="E18" s="4"/>
      <c r="F18" s="4"/>
      <c r="G18" s="4"/>
      <c r="H18" s="4"/>
    </row>
    <row r="19" spans="1:9" x14ac:dyDescent="0.2">
      <c r="A19" s="5" t="s">
        <v>24</v>
      </c>
      <c r="C19" s="4"/>
      <c r="D19" s="4"/>
      <c r="E19" s="4"/>
      <c r="F19" s="4"/>
      <c r="G19" s="4"/>
      <c r="H19" s="4"/>
    </row>
    <row r="20" spans="1:9" x14ac:dyDescent="0.2">
      <c r="A20" s="5" t="s">
        <v>21</v>
      </c>
      <c r="C20" s="4"/>
      <c r="D20" s="4"/>
      <c r="E20" s="4"/>
      <c r="F20" s="4"/>
      <c r="G20" s="4"/>
      <c r="H20" s="4"/>
    </row>
    <row r="21" spans="1:9" x14ac:dyDescent="0.2">
      <c r="C21" s="4"/>
      <c r="D21" s="4"/>
      <c r="E21" s="4"/>
      <c r="F21" s="4"/>
      <c r="G21" s="4"/>
      <c r="H21" s="4"/>
    </row>
    <row r="22" spans="1:9" x14ac:dyDescent="0.2">
      <c r="B22" t="s">
        <v>27</v>
      </c>
      <c r="C22" s="4"/>
      <c r="D22" s="4"/>
      <c r="E22" s="4"/>
      <c r="F22" s="4"/>
      <c r="G22" s="4"/>
      <c r="H22" s="4"/>
    </row>
    <row r="23" spans="1:9" x14ac:dyDescent="0.2">
      <c r="C23" s="4"/>
      <c r="D23" s="4"/>
      <c r="E23" s="4"/>
      <c r="F23" s="4"/>
      <c r="G23" s="4"/>
      <c r="H23" s="4"/>
    </row>
    <row r="24" spans="1:9" x14ac:dyDescent="0.2">
      <c r="C24" s="4"/>
      <c r="D24" s="4"/>
      <c r="E24" s="4"/>
      <c r="F24" s="4"/>
      <c r="G24" s="4"/>
      <c r="H24" s="4"/>
    </row>
    <row r="25" spans="1:9" x14ac:dyDescent="0.2">
      <c r="C25" s="4"/>
      <c r="D25" s="4"/>
      <c r="E25" s="4"/>
      <c r="F25" s="4"/>
      <c r="G25" s="4"/>
      <c r="H25" s="4"/>
    </row>
    <row r="26" spans="1:9" x14ac:dyDescent="0.2">
      <c r="C26" s="4"/>
      <c r="D26" s="4"/>
      <c r="E26" s="4"/>
      <c r="F26" s="4"/>
      <c r="G26" s="4"/>
      <c r="H26" s="4"/>
    </row>
    <row r="27" spans="1:9" x14ac:dyDescent="0.2">
      <c r="C27" s="4"/>
      <c r="D27" s="4"/>
      <c r="E27" s="4"/>
      <c r="F27" s="4"/>
      <c r="G27" s="4"/>
      <c r="H27" s="4"/>
    </row>
    <row r="30" spans="1:9" x14ac:dyDescent="0.2">
      <c r="C30" s="4"/>
      <c r="D30" s="4"/>
      <c r="E30" s="4"/>
      <c r="F30" s="4"/>
      <c r="G30" s="4"/>
      <c r="H30" s="4"/>
    </row>
    <row r="31" spans="1:9" x14ac:dyDescent="0.2">
      <c r="C31" s="4"/>
      <c r="D31" s="4"/>
      <c r="E31" s="4"/>
      <c r="F31" s="4"/>
      <c r="G31" s="4"/>
      <c r="H31" s="4"/>
    </row>
    <row r="35" spans="5:6" x14ac:dyDescent="0.2">
      <c r="E35" s="4"/>
      <c r="F35" s="4"/>
    </row>
    <row r="36" spans="5:6" x14ac:dyDescent="0.2">
      <c r="E36" s="4"/>
      <c r="F36" s="4"/>
    </row>
    <row r="37" spans="5:6" x14ac:dyDescent="0.2">
      <c r="E37" s="2"/>
      <c r="F3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>
      <selection activeCell="G31" sqref="G31"/>
    </sheetView>
  </sheetViews>
  <sheetFormatPr defaultRowHeight="12.75" x14ac:dyDescent="0.2"/>
  <cols>
    <col min="1" max="1" width="3" customWidth="1"/>
    <col min="2" max="2" width="34.5703125" customWidth="1"/>
    <col min="3" max="3" width="11.42578125" style="1" bestFit="1" customWidth="1"/>
    <col min="4" max="4" width="1.85546875" style="1" customWidth="1"/>
    <col min="5" max="5" width="12.28515625" style="1" bestFit="1" customWidth="1"/>
    <col min="6" max="6" width="1.42578125" style="1" customWidth="1"/>
    <col min="7" max="7" width="12.42578125" style="1" bestFit="1" customWidth="1"/>
    <col min="8" max="8" width="1.85546875" style="1" customWidth="1"/>
    <col min="9" max="9" width="12" customWidth="1"/>
  </cols>
  <sheetData>
    <row r="1" spans="1:9" ht="20.25" thickBot="1" x14ac:dyDescent="0.35">
      <c r="A1" s="6" t="s">
        <v>12</v>
      </c>
      <c r="B1" s="6"/>
      <c r="C1" s="6"/>
      <c r="D1" s="6"/>
      <c r="E1" s="6"/>
      <c r="F1" s="6"/>
      <c r="G1" s="6"/>
      <c r="H1" s="6"/>
      <c r="I1" s="6"/>
    </row>
    <row r="2" spans="1:9" ht="15.75" thickTop="1" x14ac:dyDescent="0.25">
      <c r="A2" s="7"/>
      <c r="B2" s="7" t="s">
        <v>28</v>
      </c>
      <c r="C2" s="3"/>
      <c r="D2" s="3"/>
      <c r="E2" s="3"/>
      <c r="F2" s="3"/>
      <c r="G2" s="3"/>
      <c r="H2" s="3"/>
    </row>
    <row r="3" spans="1:9" ht="43.5" customHeight="1" thickBot="1" x14ac:dyDescent="0.3">
      <c r="A3" s="10" t="s">
        <v>17</v>
      </c>
      <c r="B3" s="10"/>
      <c r="C3" s="11" t="s">
        <v>22</v>
      </c>
      <c r="D3" s="11"/>
      <c r="E3" s="11" t="s">
        <v>15</v>
      </c>
      <c r="F3" s="11"/>
      <c r="G3" s="11" t="s">
        <v>14</v>
      </c>
      <c r="H3" s="11"/>
      <c r="I3" s="12" t="s">
        <v>16</v>
      </c>
    </row>
    <row r="4" spans="1:9" x14ac:dyDescent="0.2">
      <c r="A4" t="s">
        <v>0</v>
      </c>
      <c r="C4" s="8">
        <v>2200</v>
      </c>
      <c r="D4" s="8"/>
      <c r="E4" s="8">
        <v>4500</v>
      </c>
      <c r="F4" s="8"/>
      <c r="G4" s="24">
        <v>0</v>
      </c>
      <c r="H4" s="18"/>
      <c r="I4" s="18">
        <f>SUM(E4-G4)</f>
        <v>4500</v>
      </c>
    </row>
    <row r="5" spans="1:9" x14ac:dyDescent="0.2">
      <c r="A5" t="s">
        <v>1</v>
      </c>
      <c r="C5" s="8">
        <v>15138.62</v>
      </c>
      <c r="D5" s="8"/>
      <c r="E5" s="8">
        <v>19750</v>
      </c>
      <c r="F5" s="8"/>
      <c r="G5" s="18">
        <v>0</v>
      </c>
      <c r="H5" s="18"/>
      <c r="I5" s="18">
        <f t="shared" ref="I5:I16" si="0">SUM(E5-G5)</f>
        <v>19750</v>
      </c>
    </row>
    <row r="6" spans="1:9" x14ac:dyDescent="0.2">
      <c r="A6" t="s">
        <v>8</v>
      </c>
      <c r="C6" s="8">
        <v>1361.82</v>
      </c>
      <c r="D6" s="8"/>
      <c r="E6" s="8">
        <v>645</v>
      </c>
      <c r="F6" s="8"/>
      <c r="G6" s="18">
        <v>142.54</v>
      </c>
      <c r="H6" s="18"/>
      <c r="I6" s="18">
        <f t="shared" si="0"/>
        <v>502.46000000000004</v>
      </c>
    </row>
    <row r="7" spans="1:9" x14ac:dyDescent="0.2">
      <c r="A7" t="s">
        <v>2</v>
      </c>
      <c r="C7" s="8">
        <v>1602.28</v>
      </c>
      <c r="D7" s="8"/>
      <c r="E7" s="8">
        <v>1750</v>
      </c>
      <c r="F7" s="8"/>
      <c r="G7" s="18">
        <v>184.11</v>
      </c>
      <c r="H7" s="18"/>
      <c r="I7" s="18">
        <f t="shared" si="0"/>
        <v>1565.8899999999999</v>
      </c>
    </row>
    <row r="8" spans="1:9" x14ac:dyDescent="0.2">
      <c r="A8" t="s">
        <v>6</v>
      </c>
      <c r="C8" s="8">
        <v>1225</v>
      </c>
      <c r="D8" s="8"/>
      <c r="E8" s="8">
        <v>2000</v>
      </c>
      <c r="F8" s="8"/>
      <c r="G8" s="18">
        <v>800</v>
      </c>
      <c r="H8" s="18"/>
      <c r="I8" s="18">
        <f t="shared" si="0"/>
        <v>1200</v>
      </c>
    </row>
    <row r="9" spans="1:9" x14ac:dyDescent="0.2">
      <c r="A9" t="s">
        <v>3</v>
      </c>
      <c r="C9" s="9">
        <v>101.54</v>
      </c>
      <c r="D9" s="9"/>
      <c r="E9" s="9">
        <v>1450</v>
      </c>
      <c r="F9" s="9"/>
      <c r="G9" s="19">
        <v>41.79</v>
      </c>
      <c r="H9" s="19"/>
      <c r="I9" s="18">
        <f t="shared" si="0"/>
        <v>1408.21</v>
      </c>
    </row>
    <row r="10" spans="1:9" ht="14.25" x14ac:dyDescent="0.2">
      <c r="A10" s="5" t="s">
        <v>20</v>
      </c>
      <c r="C10" s="9">
        <v>22953.59</v>
      </c>
      <c r="D10" s="9"/>
      <c r="E10" s="9">
        <v>22372</v>
      </c>
      <c r="F10" s="9"/>
      <c r="G10" s="19">
        <v>3715.27</v>
      </c>
      <c r="H10" s="19"/>
      <c r="I10" s="18">
        <f t="shared" si="0"/>
        <v>18656.73</v>
      </c>
    </row>
    <row r="11" spans="1:9" x14ac:dyDescent="0.2">
      <c r="A11" t="s">
        <v>7</v>
      </c>
      <c r="C11" s="9">
        <v>0</v>
      </c>
      <c r="D11" s="9"/>
      <c r="E11" s="9">
        <v>1600</v>
      </c>
      <c r="F11" s="9"/>
      <c r="G11" s="19">
        <v>0</v>
      </c>
      <c r="H11" s="19"/>
      <c r="I11" s="18">
        <f t="shared" si="0"/>
        <v>1600</v>
      </c>
    </row>
    <row r="12" spans="1:9" x14ac:dyDescent="0.2">
      <c r="A12" t="s">
        <v>19</v>
      </c>
      <c r="C12" s="9"/>
      <c r="D12" s="9"/>
      <c r="E12" s="9"/>
      <c r="F12" s="9"/>
      <c r="G12" s="19"/>
      <c r="H12" s="19"/>
      <c r="I12" s="18">
        <f t="shared" si="0"/>
        <v>0</v>
      </c>
    </row>
    <row r="13" spans="1:9" x14ac:dyDescent="0.2">
      <c r="B13" t="s">
        <v>9</v>
      </c>
      <c r="C13" s="9">
        <v>9778.4599999999991</v>
      </c>
      <c r="D13" s="9"/>
      <c r="E13" s="9">
        <f>13768+1678.34</f>
        <v>15446.34</v>
      </c>
      <c r="F13" s="9"/>
      <c r="G13" s="19">
        <v>3433.52</v>
      </c>
      <c r="H13" s="19"/>
      <c r="I13" s="18">
        <f t="shared" si="0"/>
        <v>12012.82</v>
      </c>
    </row>
    <row r="14" spans="1:9" x14ac:dyDescent="0.2">
      <c r="B14" t="s">
        <v>10</v>
      </c>
      <c r="C14" s="9">
        <v>5805</v>
      </c>
      <c r="D14" s="9"/>
      <c r="E14" s="9">
        <v>0</v>
      </c>
      <c r="F14" s="9"/>
      <c r="G14" s="19">
        <v>0</v>
      </c>
      <c r="H14" s="19"/>
      <c r="I14" s="18">
        <f t="shared" si="0"/>
        <v>0</v>
      </c>
    </row>
    <row r="15" spans="1:9" x14ac:dyDescent="0.2">
      <c r="B15" t="s">
        <v>11</v>
      </c>
      <c r="C15" s="9">
        <v>11786.07</v>
      </c>
      <c r="D15" s="9"/>
      <c r="E15" s="9">
        <v>0</v>
      </c>
      <c r="F15" s="9"/>
      <c r="G15" s="19"/>
      <c r="H15" s="19"/>
      <c r="I15" s="18">
        <f t="shared" si="0"/>
        <v>0</v>
      </c>
    </row>
    <row r="16" spans="1:9" x14ac:dyDescent="0.2">
      <c r="A16" s="13" t="s">
        <v>4</v>
      </c>
      <c r="B16" s="13"/>
      <c r="C16" s="14">
        <v>8800</v>
      </c>
      <c r="D16" s="14"/>
      <c r="E16" s="14">
        <v>10000</v>
      </c>
      <c r="F16" s="14"/>
      <c r="G16" s="20">
        <v>1850</v>
      </c>
      <c r="H16" s="20"/>
      <c r="I16" s="18">
        <f t="shared" si="0"/>
        <v>8150</v>
      </c>
    </row>
    <row r="17" spans="1:9" ht="15.75" thickBot="1" x14ac:dyDescent="0.3">
      <c r="A17" s="15" t="s">
        <v>5</v>
      </c>
      <c r="B17" s="15"/>
      <c r="C17" s="16">
        <f>SUM(C4:C16)</f>
        <v>80752.38</v>
      </c>
      <c r="D17" s="17"/>
      <c r="E17" s="16">
        <f>SUM(E4:E16)</f>
        <v>79513.34</v>
      </c>
      <c r="F17" s="16"/>
      <c r="G17" s="25">
        <f>SUM(G4:G16)</f>
        <v>10167.23</v>
      </c>
      <c r="H17" s="22"/>
      <c r="I17" s="25">
        <f>SUM(I4:I16)</f>
        <v>69346.109999999986</v>
      </c>
    </row>
    <row r="18" spans="1:9" ht="13.5" thickTop="1" x14ac:dyDescent="0.2">
      <c r="C18" s="4"/>
      <c r="D18" s="4"/>
      <c r="E18" s="4"/>
      <c r="F18" s="4"/>
      <c r="G18" s="4"/>
      <c r="H18" s="4"/>
    </row>
    <row r="19" spans="1:9" x14ac:dyDescent="0.2">
      <c r="A19" s="5" t="s">
        <v>21</v>
      </c>
      <c r="C19" s="4"/>
      <c r="D19" s="4"/>
      <c r="E19" s="4"/>
      <c r="F19" s="4"/>
      <c r="G19" s="4"/>
      <c r="H19" s="4"/>
    </row>
    <row r="20" spans="1:9" x14ac:dyDescent="0.2">
      <c r="C20" s="4"/>
      <c r="D20" s="4"/>
      <c r="E20" s="4"/>
      <c r="F20" s="4"/>
      <c r="G20" s="4"/>
      <c r="H20" s="4"/>
    </row>
    <row r="21" spans="1:9" x14ac:dyDescent="0.2">
      <c r="B21" t="s">
        <v>29</v>
      </c>
      <c r="C21" s="4"/>
      <c r="D21" s="4"/>
      <c r="E21" s="4"/>
      <c r="F21" s="4"/>
      <c r="G21" s="4"/>
      <c r="H21" s="4"/>
    </row>
    <row r="22" spans="1:9" x14ac:dyDescent="0.2">
      <c r="C22" s="4"/>
      <c r="D22" s="4"/>
      <c r="E22" s="4"/>
      <c r="F22" s="4"/>
      <c r="G22" s="4"/>
      <c r="H22" s="4"/>
    </row>
    <row r="23" spans="1:9" x14ac:dyDescent="0.2">
      <c r="C23" s="4"/>
      <c r="D23" s="4"/>
      <c r="E23" s="4"/>
      <c r="F23" s="4"/>
      <c r="G23" s="4"/>
      <c r="H23" s="4"/>
    </row>
    <row r="24" spans="1:9" x14ac:dyDescent="0.2">
      <c r="C24" s="4"/>
      <c r="D24" s="4"/>
      <c r="E24" s="4"/>
      <c r="F24" s="4"/>
      <c r="G24" s="4"/>
      <c r="H24" s="4"/>
    </row>
    <row r="25" spans="1:9" x14ac:dyDescent="0.2">
      <c r="C25" s="4"/>
      <c r="D25" s="4"/>
      <c r="E25" s="4"/>
      <c r="F25" s="4"/>
      <c r="G25" s="4"/>
      <c r="H25" s="4"/>
    </row>
    <row r="26" spans="1:9" x14ac:dyDescent="0.2">
      <c r="C26" s="4"/>
      <c r="D26" s="4"/>
      <c r="E26" s="4"/>
      <c r="F26" s="4"/>
      <c r="G26" s="4"/>
      <c r="H26" s="4"/>
    </row>
    <row r="29" spans="1:9" x14ac:dyDescent="0.2">
      <c r="C29" s="4"/>
      <c r="D29" s="4"/>
      <c r="E29" s="4"/>
      <c r="F29" s="4"/>
      <c r="G29" s="4"/>
      <c r="H29" s="4"/>
    </row>
    <row r="30" spans="1:9" x14ac:dyDescent="0.2">
      <c r="C30" s="4"/>
      <c r="D30" s="4"/>
      <c r="E30" s="4"/>
      <c r="F30" s="4"/>
      <c r="G30" s="4"/>
      <c r="H30" s="4"/>
    </row>
    <row r="34" spans="5:6" x14ac:dyDescent="0.2">
      <c r="E34" s="4"/>
      <c r="F34" s="4"/>
    </row>
    <row r="35" spans="5:6" x14ac:dyDescent="0.2">
      <c r="E35" s="4"/>
      <c r="F35" s="4"/>
    </row>
    <row r="36" spans="5:6" x14ac:dyDescent="0.2">
      <c r="E36" s="2"/>
      <c r="F36" s="2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N4" sqref="N4"/>
    </sheetView>
  </sheetViews>
  <sheetFormatPr defaultRowHeight="12.75" x14ac:dyDescent="0.2"/>
  <cols>
    <col min="1" max="1" width="3" customWidth="1"/>
    <col min="2" max="2" width="37" bestFit="1" customWidth="1"/>
    <col min="3" max="3" width="11.42578125" style="1" bestFit="1" customWidth="1"/>
    <col min="4" max="4" width="0.7109375" style="1" customWidth="1"/>
    <col min="5" max="5" width="12.28515625" style="1" bestFit="1" customWidth="1"/>
    <col min="6" max="6" width="0.5703125" style="1" customWidth="1"/>
    <col min="7" max="7" width="12.42578125" style="1" bestFit="1" customWidth="1"/>
    <col min="8" max="8" width="0.7109375" style="1" customWidth="1"/>
    <col min="9" max="9" width="12" customWidth="1"/>
    <col min="10" max="10" width="10.42578125" bestFit="1" customWidth="1"/>
    <col min="11" max="11" width="0.7109375" style="1" customWidth="1"/>
    <col min="12" max="12" width="12.28515625" style="1" bestFit="1" customWidth="1"/>
  </cols>
  <sheetData>
    <row r="1" spans="1:12" ht="20.25" thickBot="1" x14ac:dyDescent="0.35">
      <c r="A1" s="6" t="s">
        <v>38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5.75" thickTop="1" x14ac:dyDescent="0.25">
      <c r="A2" s="7"/>
      <c r="B2" s="7" t="s">
        <v>39</v>
      </c>
      <c r="C2" s="3"/>
      <c r="D2" s="3"/>
      <c r="E2" s="3"/>
      <c r="F2" s="3"/>
      <c r="G2" s="3"/>
      <c r="H2" s="3"/>
      <c r="K2" s="3"/>
      <c r="L2" s="3"/>
    </row>
    <row r="3" spans="1:12" ht="15" x14ac:dyDescent="0.25">
      <c r="A3" s="7"/>
      <c r="B3" s="7"/>
      <c r="C3" s="31" t="s">
        <v>32</v>
      </c>
      <c r="D3" s="3"/>
      <c r="E3" s="29"/>
      <c r="F3" s="29"/>
      <c r="G3" s="29"/>
      <c r="H3" s="29" t="s">
        <v>33</v>
      </c>
      <c r="I3" s="29"/>
      <c r="J3" s="29"/>
      <c r="K3" s="28"/>
      <c r="L3" s="30" t="s">
        <v>34</v>
      </c>
    </row>
    <row r="4" spans="1:12" ht="30.75" thickBot="1" x14ac:dyDescent="0.3">
      <c r="A4" s="10" t="s">
        <v>17</v>
      </c>
      <c r="B4" s="10"/>
      <c r="C4" s="11" t="s">
        <v>31</v>
      </c>
      <c r="D4" s="11"/>
      <c r="E4" s="11" t="s">
        <v>37</v>
      </c>
      <c r="F4" s="11"/>
      <c r="G4" s="11" t="s">
        <v>36</v>
      </c>
      <c r="H4" s="11"/>
      <c r="I4" s="12" t="s">
        <v>16</v>
      </c>
      <c r="J4" s="12" t="s">
        <v>40</v>
      </c>
      <c r="K4" s="11"/>
      <c r="L4" s="11" t="s">
        <v>35</v>
      </c>
    </row>
    <row r="5" spans="1:12" x14ac:dyDescent="0.2">
      <c r="A5" t="s">
        <v>0</v>
      </c>
      <c r="C5" s="8">
        <v>2200</v>
      </c>
      <c r="D5" s="8"/>
      <c r="E5" s="8">
        <v>4500</v>
      </c>
      <c r="F5" s="8"/>
      <c r="G5" s="24">
        <v>0</v>
      </c>
      <c r="H5" s="18"/>
      <c r="I5" s="18">
        <f>SUM(E5-G5)</f>
        <v>4500</v>
      </c>
      <c r="J5" s="27">
        <f>IFERROR(G5/E5,0)</f>
        <v>0</v>
      </c>
      <c r="K5" s="18"/>
      <c r="L5" s="8">
        <v>4500</v>
      </c>
    </row>
    <row r="6" spans="1:12" x14ac:dyDescent="0.2">
      <c r="A6" t="s">
        <v>1</v>
      </c>
      <c r="C6" s="8">
        <v>15138.62</v>
      </c>
      <c r="D6" s="8"/>
      <c r="E6" s="8">
        <v>19750</v>
      </c>
      <c r="F6" s="8"/>
      <c r="G6" s="18">
        <v>0</v>
      </c>
      <c r="H6" s="18"/>
      <c r="I6" s="18">
        <f t="shared" ref="I6:I17" si="0">SUM(E6-G6)</f>
        <v>19750</v>
      </c>
      <c r="J6" s="27">
        <f t="shared" ref="J6:J17" si="1">IFERROR(G6/E6,0)</f>
        <v>0</v>
      </c>
      <c r="K6" s="18"/>
      <c r="L6" s="8">
        <v>19750</v>
      </c>
    </row>
    <row r="7" spans="1:12" x14ac:dyDescent="0.2">
      <c r="A7" t="s">
        <v>8</v>
      </c>
      <c r="C7" s="8">
        <v>1361.82</v>
      </c>
      <c r="D7" s="8"/>
      <c r="E7" s="8">
        <v>645</v>
      </c>
      <c r="F7" s="8"/>
      <c r="G7" s="18">
        <v>320.54000000000002</v>
      </c>
      <c r="H7" s="18"/>
      <c r="I7" s="18">
        <f t="shared" si="0"/>
        <v>324.45999999999998</v>
      </c>
      <c r="J7" s="27">
        <f t="shared" si="1"/>
        <v>0.49696124031007755</v>
      </c>
      <c r="K7" s="18"/>
      <c r="L7" s="8">
        <v>645</v>
      </c>
    </row>
    <row r="8" spans="1:12" x14ac:dyDescent="0.2">
      <c r="A8" t="s">
        <v>2</v>
      </c>
      <c r="C8" s="8">
        <v>1602.28</v>
      </c>
      <c r="D8" s="8"/>
      <c r="E8" s="8">
        <v>1750</v>
      </c>
      <c r="F8" s="8"/>
      <c r="G8" s="18">
        <v>1028.51</v>
      </c>
      <c r="H8" s="18"/>
      <c r="I8" s="18">
        <f t="shared" si="0"/>
        <v>721.49</v>
      </c>
      <c r="J8" s="27">
        <f t="shared" si="1"/>
        <v>0.58772000000000002</v>
      </c>
      <c r="K8" s="18"/>
      <c r="L8" s="8">
        <v>1750</v>
      </c>
    </row>
    <row r="9" spans="1:12" x14ac:dyDescent="0.2">
      <c r="A9" t="s">
        <v>6</v>
      </c>
      <c r="C9" s="8">
        <v>1225</v>
      </c>
      <c r="D9" s="8"/>
      <c r="E9" s="8">
        <v>2000</v>
      </c>
      <c r="F9" s="8"/>
      <c r="G9" s="18">
        <v>800</v>
      </c>
      <c r="H9" s="18"/>
      <c r="I9" s="18">
        <f t="shared" si="0"/>
        <v>1200</v>
      </c>
      <c r="J9" s="27">
        <f t="shared" si="1"/>
        <v>0.4</v>
      </c>
      <c r="K9" s="18"/>
      <c r="L9" s="8">
        <v>2000</v>
      </c>
    </row>
    <row r="10" spans="1:12" x14ac:dyDescent="0.2">
      <c r="A10" t="s">
        <v>3</v>
      </c>
      <c r="C10" s="9">
        <v>101.54</v>
      </c>
      <c r="D10" s="9"/>
      <c r="E10" s="9">
        <v>1450</v>
      </c>
      <c r="F10" s="9"/>
      <c r="G10" s="19">
        <v>41.79</v>
      </c>
      <c r="H10" s="19"/>
      <c r="I10" s="18">
        <f t="shared" si="0"/>
        <v>1408.21</v>
      </c>
      <c r="J10" s="27">
        <f t="shared" si="1"/>
        <v>2.8820689655172413E-2</v>
      </c>
      <c r="K10" s="19"/>
      <c r="L10" s="9">
        <v>1450</v>
      </c>
    </row>
    <row r="11" spans="1:12" ht="14.25" x14ac:dyDescent="0.2">
      <c r="A11" s="5" t="s">
        <v>20</v>
      </c>
      <c r="C11" s="9">
        <v>22953.59</v>
      </c>
      <c r="D11" s="9"/>
      <c r="E11" s="9">
        <v>22372</v>
      </c>
      <c r="F11" s="9"/>
      <c r="G11" s="19">
        <v>5102.53</v>
      </c>
      <c r="H11" s="19"/>
      <c r="I11" s="18">
        <f t="shared" si="0"/>
        <v>17269.47</v>
      </c>
      <c r="J11" s="27">
        <f t="shared" si="1"/>
        <v>0.22807661362417306</v>
      </c>
      <c r="K11" s="19"/>
      <c r="L11" s="9">
        <v>22372</v>
      </c>
    </row>
    <row r="12" spans="1:12" x14ac:dyDescent="0.2">
      <c r="A12" t="s">
        <v>7</v>
      </c>
      <c r="C12" s="9">
        <v>0</v>
      </c>
      <c r="D12" s="9"/>
      <c r="E12" s="9">
        <v>1600</v>
      </c>
      <c r="F12" s="9"/>
      <c r="G12" s="19">
        <v>0</v>
      </c>
      <c r="H12" s="19"/>
      <c r="I12" s="18">
        <f t="shared" si="0"/>
        <v>1600</v>
      </c>
      <c r="J12" s="27">
        <f t="shared" si="1"/>
        <v>0</v>
      </c>
      <c r="K12" s="19"/>
      <c r="L12" s="9">
        <v>1600</v>
      </c>
    </row>
    <row r="13" spans="1:12" x14ac:dyDescent="0.2">
      <c r="A13" t="s">
        <v>19</v>
      </c>
      <c r="C13" s="9"/>
      <c r="D13" s="9"/>
      <c r="E13" s="9"/>
      <c r="F13" s="9"/>
      <c r="G13" s="19"/>
      <c r="H13" s="19"/>
      <c r="I13" s="18">
        <f t="shared" si="0"/>
        <v>0</v>
      </c>
      <c r="J13" s="27">
        <f t="shared" si="1"/>
        <v>0</v>
      </c>
      <c r="K13" s="19"/>
      <c r="L13" s="9"/>
    </row>
    <row r="14" spans="1:12" x14ac:dyDescent="0.2">
      <c r="B14" t="s">
        <v>9</v>
      </c>
      <c r="C14" s="9">
        <v>9778.4599999999991</v>
      </c>
      <c r="D14" s="9"/>
      <c r="E14" s="9">
        <f>13768+1678.34</f>
        <v>15446.34</v>
      </c>
      <c r="F14" s="9"/>
      <c r="G14" s="19">
        <v>4363.5200000000004</v>
      </c>
      <c r="H14" s="19"/>
      <c r="I14" s="18">
        <f t="shared" si="0"/>
        <v>11082.82</v>
      </c>
      <c r="J14" s="27">
        <f t="shared" si="1"/>
        <v>0.28249540020483821</v>
      </c>
      <c r="K14" s="19"/>
      <c r="L14" s="9">
        <f>13768+1678.34</f>
        <v>15446.34</v>
      </c>
    </row>
    <row r="15" spans="1:12" x14ac:dyDescent="0.2">
      <c r="B15" t="s">
        <v>10</v>
      </c>
      <c r="C15" s="9">
        <v>5805</v>
      </c>
      <c r="D15" s="9"/>
      <c r="E15" s="9">
        <v>0</v>
      </c>
      <c r="F15" s="9"/>
      <c r="G15" s="19">
        <v>0</v>
      </c>
      <c r="H15" s="19"/>
      <c r="I15" s="18">
        <f t="shared" si="0"/>
        <v>0</v>
      </c>
      <c r="J15" s="27">
        <f t="shared" si="1"/>
        <v>0</v>
      </c>
      <c r="K15" s="19"/>
      <c r="L15" s="9">
        <v>0</v>
      </c>
    </row>
    <row r="16" spans="1:12" x14ac:dyDescent="0.2">
      <c r="B16" t="s">
        <v>11</v>
      </c>
      <c r="C16" s="9">
        <v>11786.07</v>
      </c>
      <c r="D16" s="9"/>
      <c r="E16" s="9">
        <v>0</v>
      </c>
      <c r="F16" s="9"/>
      <c r="G16" s="19"/>
      <c r="H16" s="19"/>
      <c r="I16" s="18">
        <f t="shared" si="0"/>
        <v>0</v>
      </c>
      <c r="J16" s="27">
        <f t="shared" si="1"/>
        <v>0</v>
      </c>
      <c r="K16" s="19"/>
      <c r="L16" s="9">
        <v>0</v>
      </c>
    </row>
    <row r="17" spans="1:12" x14ac:dyDescent="0.2">
      <c r="A17" s="13" t="s">
        <v>4</v>
      </c>
      <c r="B17" s="13"/>
      <c r="C17" s="14">
        <v>8800</v>
      </c>
      <c r="D17" s="14"/>
      <c r="E17" s="14">
        <v>10000</v>
      </c>
      <c r="F17" s="14"/>
      <c r="G17" s="20">
        <v>3750</v>
      </c>
      <c r="H17" s="20"/>
      <c r="I17" s="18">
        <f t="shared" si="0"/>
        <v>6250</v>
      </c>
      <c r="J17" s="27">
        <f t="shared" si="1"/>
        <v>0.375</v>
      </c>
      <c r="K17" s="20"/>
      <c r="L17" s="14">
        <v>10000</v>
      </c>
    </row>
    <row r="18" spans="1:12" ht="15.75" thickBot="1" x14ac:dyDescent="0.3">
      <c r="A18" s="15" t="s">
        <v>5</v>
      </c>
      <c r="B18" s="15"/>
      <c r="C18" s="16">
        <f>SUM(C5:C17)</f>
        <v>80752.38</v>
      </c>
      <c r="D18" s="17"/>
      <c r="E18" s="16">
        <f>SUM(E5:E17)</f>
        <v>79513.34</v>
      </c>
      <c r="F18" s="16"/>
      <c r="G18" s="25">
        <f>SUM(G5:G17)</f>
        <v>15406.89</v>
      </c>
      <c r="H18" s="22"/>
      <c r="I18" s="25">
        <f>SUM(I5:I17)</f>
        <v>64106.450000000004</v>
      </c>
      <c r="J18" s="26">
        <f>IFERROR(G18/E18,0)</f>
        <v>0.19376484499330554</v>
      </c>
      <c r="K18" s="22"/>
      <c r="L18" s="16">
        <f>SUM(L5:L17)</f>
        <v>79513.34</v>
      </c>
    </row>
    <row r="19" spans="1:12" ht="13.5" thickTop="1" x14ac:dyDescent="0.2">
      <c r="C19" s="4"/>
      <c r="D19" s="4"/>
      <c r="E19" s="4"/>
      <c r="F19" s="4"/>
      <c r="G19" s="4"/>
      <c r="H19" s="4"/>
      <c r="K19" s="4"/>
      <c r="L19" s="4"/>
    </row>
    <row r="20" spans="1:12" x14ac:dyDescent="0.2">
      <c r="A20" s="5" t="s">
        <v>21</v>
      </c>
      <c r="C20" s="4"/>
      <c r="D20" s="4"/>
      <c r="E20" s="4"/>
      <c r="F20" s="4"/>
      <c r="G20" s="4"/>
      <c r="H20" s="4"/>
      <c r="J20" s="27"/>
      <c r="K20" s="4"/>
      <c r="L20" s="4"/>
    </row>
    <row r="21" spans="1:12" x14ac:dyDescent="0.2">
      <c r="C21" s="4"/>
      <c r="D21" s="4"/>
      <c r="E21" s="4"/>
      <c r="F21" s="4"/>
      <c r="G21" s="4"/>
      <c r="H21" s="4"/>
      <c r="K21" s="4"/>
      <c r="L21" s="4"/>
    </row>
    <row r="22" spans="1:12" x14ac:dyDescent="0.2">
      <c r="B22" t="s">
        <v>30</v>
      </c>
      <c r="C22" s="4"/>
      <c r="D22" s="4"/>
      <c r="E22" s="4"/>
      <c r="F22" s="4"/>
      <c r="G22" s="4"/>
      <c r="H22" s="4"/>
      <c r="K22" s="4"/>
      <c r="L22" s="4"/>
    </row>
    <row r="23" spans="1:12" x14ac:dyDescent="0.2">
      <c r="C23" s="4"/>
      <c r="D23" s="4"/>
      <c r="E23" s="4"/>
      <c r="F23" s="4"/>
      <c r="G23" s="4"/>
      <c r="H23" s="4"/>
      <c r="K23" s="4"/>
      <c r="L23" s="4"/>
    </row>
    <row r="24" spans="1:12" x14ac:dyDescent="0.2">
      <c r="C24" s="4"/>
      <c r="D24" s="4"/>
      <c r="E24" s="4"/>
      <c r="F24" s="4"/>
      <c r="G24" s="4"/>
      <c r="H24" s="4"/>
      <c r="K24" s="4"/>
      <c r="L24" s="4"/>
    </row>
    <row r="25" spans="1:12" x14ac:dyDescent="0.2">
      <c r="C25" s="4"/>
      <c r="D25" s="4"/>
      <c r="E25" s="4"/>
      <c r="F25" s="4"/>
      <c r="G25" s="4"/>
      <c r="H25" s="4"/>
      <c r="K25" s="4"/>
      <c r="L25" s="4"/>
    </row>
    <row r="26" spans="1:12" x14ac:dyDescent="0.2">
      <c r="C26" s="4"/>
      <c r="D26" s="4"/>
      <c r="E26" s="4"/>
      <c r="F26" s="4"/>
      <c r="G26" s="4"/>
      <c r="H26" s="4"/>
      <c r="K26" s="4"/>
      <c r="L26" s="4"/>
    </row>
    <row r="27" spans="1:12" x14ac:dyDescent="0.2">
      <c r="C27" s="4"/>
      <c r="D27" s="4"/>
      <c r="E27" s="4"/>
      <c r="F27" s="4"/>
      <c r="G27" s="4"/>
      <c r="H27" s="4"/>
      <c r="K27" s="4"/>
      <c r="L27" s="4"/>
    </row>
    <row r="30" spans="1:12" x14ac:dyDescent="0.2">
      <c r="C30" s="4"/>
      <c r="D30" s="4"/>
      <c r="E30" s="4"/>
      <c r="F30" s="4"/>
      <c r="G30" s="4"/>
      <c r="H30" s="4"/>
      <c r="K30" s="4"/>
      <c r="L30" s="4"/>
    </row>
    <row r="31" spans="1:12" x14ac:dyDescent="0.2">
      <c r="C31" s="4"/>
      <c r="D31" s="4"/>
      <c r="E31" s="4"/>
      <c r="F31" s="4"/>
      <c r="G31" s="4"/>
      <c r="H31" s="4"/>
      <c r="K31" s="4"/>
      <c r="L31" s="4"/>
    </row>
    <row r="35" spans="5:12" x14ac:dyDescent="0.2">
      <c r="E35" s="4"/>
      <c r="F35" s="4"/>
      <c r="L35" s="4"/>
    </row>
    <row r="36" spans="5:12" x14ac:dyDescent="0.2">
      <c r="E36" s="4"/>
      <c r="F36" s="4"/>
      <c r="L36" s="4"/>
    </row>
    <row r="37" spans="5:12" x14ac:dyDescent="0.2">
      <c r="E37" s="2"/>
      <c r="F37" s="2"/>
      <c r="L37" s="2"/>
    </row>
  </sheetData>
  <pageMargins left="0.7" right="0.7" top="0.75" bottom="0.75" header="0.3" footer="0.3"/>
  <pageSetup orientation="landscape" r:id="rId1"/>
  <ignoredErrors>
    <ignoredError sqref="J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Template</vt:lpstr>
      <vt:lpstr>Starting Point FY 2018 Budget</vt:lpstr>
      <vt:lpstr>AUG FY18</vt:lpstr>
      <vt:lpstr>SEPT FY18</vt:lpstr>
      <vt:lpstr>OCT FY18</vt:lpstr>
      <vt:lpstr>NOV FY18</vt:lpstr>
      <vt:lpstr>'NOV FY18'!Print_Area</vt:lpstr>
      <vt:lpstr>'Starting Point FY 2018 Budget'!Print_Area</vt:lpstr>
      <vt:lpstr>Template!Print_Area</vt:lpstr>
    </vt:vector>
  </TitlesOfParts>
  <Company>VT Dept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State Board of Education - FY 2019 Budget Projections</dc:title>
  <dc:creator>emily.byrne@vermont.gov</dc:creator>
  <cp:lastModifiedBy>Brackin, Stephanie</cp:lastModifiedBy>
  <cp:lastPrinted>2017-12-13T15:05:44Z</cp:lastPrinted>
  <dcterms:created xsi:type="dcterms:W3CDTF">2001-04-12T19:11:46Z</dcterms:created>
  <dcterms:modified xsi:type="dcterms:W3CDTF">2017-12-27T19:28:43Z</dcterms:modified>
</cp:coreProperties>
</file>