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480" yWindow="180" windowWidth="22995" windowHeight="9465"/>
  </bookViews>
  <sheets>
    <sheet name="Tab Description" sheetId="4" r:id="rId1"/>
    <sheet name="bySU-District" sheetId="1" r:id="rId2"/>
    <sheet name="byRecapDollar" sheetId="2" r:id="rId3"/>
    <sheet name="by%EdSpend" sheetId="3" r:id="rId4"/>
  </sheets>
  <definedNames>
    <definedName name="_xlnm._FilterDatabase" localSheetId="3" hidden="1">'by%EdSpend'!$A$16:$M$254</definedName>
    <definedName name="_xlnm._FilterDatabase" localSheetId="1" hidden="1">'bySU-District'!$A$16:$L$254</definedName>
  </definedNames>
  <calcPr calcId="152511"/>
</workbook>
</file>

<file path=xl/calcChain.xml><?xml version="1.0" encoding="utf-8"?>
<calcChain xmlns="http://schemas.openxmlformats.org/spreadsheetml/2006/main">
  <c r="M216" i="3" l="1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Q16" i="1" l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17" i="2" s="1"/>
  <c r="T1" i="2"/>
  <c r="T14" i="2" s="1"/>
  <c r="S1" i="2"/>
  <c r="S16" i="2" s="1"/>
  <c r="R1" i="2"/>
  <c r="R15" i="2" s="1"/>
  <c r="T1" i="1"/>
  <c r="T16" i="1" s="1"/>
  <c r="S1" i="1"/>
  <c r="S14" i="1" s="1"/>
  <c r="R1" i="1"/>
  <c r="R13" i="1" s="1"/>
  <c r="L15" i="1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15" i="3"/>
  <c r="J15" i="3"/>
  <c r="I15" i="3"/>
  <c r="H15" i="3"/>
  <c r="G15" i="3"/>
  <c r="F15" i="3"/>
  <c r="K15" i="2"/>
  <c r="J15" i="2"/>
  <c r="I15" i="2"/>
  <c r="H15" i="2"/>
  <c r="G15" i="2"/>
  <c r="F15" i="2"/>
  <c r="R3" i="2" l="1"/>
  <c r="S3" i="2"/>
  <c r="R6" i="2"/>
  <c r="S7" i="2"/>
  <c r="R10" i="2"/>
  <c r="S11" i="2"/>
  <c r="R14" i="2"/>
  <c r="S15" i="2"/>
  <c r="R4" i="1"/>
  <c r="S5" i="1"/>
  <c r="R8" i="1"/>
  <c r="S9" i="1"/>
  <c r="R12" i="1"/>
  <c r="S13" i="1"/>
  <c r="U13" i="1" s="1"/>
  <c r="R16" i="1"/>
  <c r="T5" i="1"/>
  <c r="T9" i="1"/>
  <c r="T13" i="1"/>
  <c r="T3" i="2"/>
  <c r="T7" i="2"/>
  <c r="T11" i="2"/>
  <c r="T15" i="2"/>
  <c r="U15" i="2" s="1"/>
  <c r="R5" i="2"/>
  <c r="S6" i="2"/>
  <c r="R9" i="2"/>
  <c r="S10" i="2"/>
  <c r="R13" i="2"/>
  <c r="S14" i="2"/>
  <c r="R3" i="1"/>
  <c r="S4" i="1"/>
  <c r="R7" i="1"/>
  <c r="S8" i="1"/>
  <c r="R11" i="1"/>
  <c r="S12" i="1"/>
  <c r="R15" i="1"/>
  <c r="S16" i="1"/>
  <c r="U16" i="1" s="1"/>
  <c r="T6" i="1"/>
  <c r="T10" i="1"/>
  <c r="T14" i="1"/>
  <c r="T4" i="2"/>
  <c r="T8" i="2"/>
  <c r="T12" i="2"/>
  <c r="T16" i="2"/>
  <c r="R4" i="2"/>
  <c r="S5" i="2"/>
  <c r="R8" i="2"/>
  <c r="S9" i="2"/>
  <c r="R12" i="2"/>
  <c r="S13" i="2"/>
  <c r="R16" i="2"/>
  <c r="U16" i="2" s="1"/>
  <c r="S3" i="1"/>
  <c r="Q17" i="1"/>
  <c r="R6" i="1"/>
  <c r="S7" i="1"/>
  <c r="R10" i="1"/>
  <c r="S11" i="1"/>
  <c r="R14" i="1"/>
  <c r="S15" i="1"/>
  <c r="T3" i="1"/>
  <c r="T7" i="1"/>
  <c r="T11" i="1"/>
  <c r="T15" i="1"/>
  <c r="T5" i="2"/>
  <c r="T9" i="2"/>
  <c r="T13" i="2"/>
  <c r="U13" i="2" s="1"/>
  <c r="S4" i="2"/>
  <c r="U4" i="2" s="1"/>
  <c r="R7" i="2"/>
  <c r="S8" i="2"/>
  <c r="R11" i="2"/>
  <c r="S12" i="2"/>
  <c r="U12" i="2" s="1"/>
  <c r="R5" i="1"/>
  <c r="S6" i="1"/>
  <c r="R9" i="1"/>
  <c r="S10" i="1"/>
  <c r="T4" i="1"/>
  <c r="T8" i="1"/>
  <c r="U8" i="1" s="1"/>
  <c r="T12" i="1"/>
  <c r="T6" i="2"/>
  <c r="U6" i="2" s="1"/>
  <c r="T10" i="2"/>
  <c r="L15" i="3"/>
  <c r="U14" i="2"/>
  <c r="U8" i="2"/>
  <c r="U5" i="2"/>
  <c r="U7" i="2"/>
  <c r="U9" i="2"/>
  <c r="U11" i="2"/>
  <c r="U10" i="2"/>
  <c r="L15" i="2"/>
  <c r="K254" i="3"/>
  <c r="K13" i="3" s="1"/>
  <c r="J254" i="3"/>
  <c r="J13" i="3" s="1"/>
  <c r="I254" i="3"/>
  <c r="I13" i="3" s="1"/>
  <c r="H254" i="3"/>
  <c r="H13" i="3" s="1"/>
  <c r="G254" i="3"/>
  <c r="G13" i="3" s="1"/>
  <c r="F254" i="3"/>
  <c r="F13" i="3" s="1"/>
  <c r="K254" i="2"/>
  <c r="K13" i="2" s="1"/>
  <c r="J254" i="2"/>
  <c r="J13" i="2" s="1"/>
  <c r="I254" i="2"/>
  <c r="I13" i="2" s="1"/>
  <c r="H254" i="2"/>
  <c r="H13" i="2" s="1"/>
  <c r="G254" i="2"/>
  <c r="G13" i="2" s="1"/>
  <c r="F254" i="2"/>
  <c r="F13" i="2" s="1"/>
  <c r="L13" i="2"/>
  <c r="T1" i="3"/>
  <c r="S1" i="3"/>
  <c r="R1" i="3"/>
  <c r="U5" i="1" l="1"/>
  <c r="U9" i="1"/>
  <c r="U14" i="1"/>
  <c r="U4" i="1"/>
  <c r="U12" i="1"/>
  <c r="U11" i="1"/>
  <c r="U7" i="1"/>
  <c r="U6" i="1"/>
  <c r="U10" i="1"/>
  <c r="U15" i="1"/>
  <c r="T16" i="3"/>
  <c r="T12" i="3"/>
  <c r="T8" i="3"/>
  <c r="T4" i="3"/>
  <c r="T15" i="3"/>
  <c r="T11" i="3"/>
  <c r="T7" i="3"/>
  <c r="T3" i="3"/>
  <c r="T14" i="3"/>
  <c r="T10" i="3"/>
  <c r="T6" i="3"/>
  <c r="T13" i="3"/>
  <c r="T9" i="3"/>
  <c r="T5" i="3"/>
  <c r="R13" i="3"/>
  <c r="R9" i="3"/>
  <c r="R5" i="3"/>
  <c r="R14" i="3"/>
  <c r="R10" i="3"/>
  <c r="R6" i="3"/>
  <c r="R15" i="3"/>
  <c r="R11" i="3"/>
  <c r="R7" i="3"/>
  <c r="R3" i="3"/>
  <c r="R16" i="3"/>
  <c r="R12" i="3"/>
  <c r="R8" i="3"/>
  <c r="R4" i="3"/>
  <c r="S14" i="3"/>
  <c r="S10" i="3"/>
  <c r="S6" i="3"/>
  <c r="S15" i="3"/>
  <c r="S11" i="3"/>
  <c r="S7" i="3"/>
  <c r="S3" i="3"/>
  <c r="S16" i="3"/>
  <c r="S12" i="3"/>
  <c r="S8" i="3"/>
  <c r="S4" i="3"/>
  <c r="S13" i="3"/>
  <c r="S9" i="3"/>
  <c r="S5" i="3"/>
  <c r="T17" i="2"/>
  <c r="R17" i="2"/>
  <c r="U3" i="2"/>
  <c r="U17" i="2" s="1"/>
  <c r="S17" i="2"/>
  <c r="S17" i="1"/>
  <c r="R17" i="1"/>
  <c r="U3" i="1"/>
  <c r="T17" i="1"/>
  <c r="L13" i="3"/>
  <c r="U16" i="3"/>
  <c r="K254" i="1"/>
  <c r="K13" i="1" s="1"/>
  <c r="U17" i="1" l="1"/>
  <c r="U12" i="3"/>
  <c r="U15" i="3"/>
  <c r="U14" i="3"/>
  <c r="U10" i="3"/>
  <c r="U13" i="3"/>
  <c r="U6" i="3"/>
  <c r="T17" i="3"/>
  <c r="U3" i="3"/>
  <c r="U9" i="3"/>
  <c r="U11" i="3"/>
  <c r="U7" i="3"/>
  <c r="S17" i="3"/>
  <c r="U4" i="3"/>
  <c r="Q17" i="3"/>
  <c r="U5" i="3"/>
  <c r="U8" i="3"/>
  <c r="R17" i="3"/>
  <c r="U17" i="3" l="1"/>
  <c r="F254" i="1"/>
  <c r="F13" i="1" s="1"/>
  <c r="H254" i="1" l="1"/>
  <c r="H13" i="1" s="1"/>
  <c r="G254" i="1"/>
  <c r="G13" i="1" s="1"/>
  <c r="L13" i="1" l="1"/>
  <c r="J254" i="1" l="1"/>
  <c r="J13" i="1" s="1"/>
  <c r="I254" i="1"/>
  <c r="I13" i="1" s="1"/>
</calcChain>
</file>

<file path=xl/sharedStrings.xml><?xml version="1.0" encoding="utf-8"?>
<sst xmlns="http://schemas.openxmlformats.org/spreadsheetml/2006/main" count="2411" uniqueCount="538">
  <si>
    <t>|</t>
  </si>
  <si>
    <t>In case you care what the color coding means . . .</t>
  </si>
  <si>
    <t>Union High School District</t>
  </si>
  <si>
    <t>Union Elementary School District</t>
  </si>
  <si>
    <t>Unified Union High School District</t>
  </si>
  <si>
    <t>Newly formed unified union school district</t>
  </si>
  <si>
    <t>Modified Unified School District</t>
  </si>
  <si>
    <t xml:space="preserve">FY18-2 5% = </t>
  </si>
  <si>
    <t>Career &amp; Technical Education Center</t>
  </si>
  <si>
    <t>FY2017</t>
  </si>
  <si>
    <t>FY2018</t>
  </si>
  <si>
    <t>FY2017 - FY2018</t>
  </si>
  <si>
    <t>FY18 Recapture</t>
  </si>
  <si>
    <t>FY19 Recapture</t>
  </si>
  <si>
    <t>FY18 Ed</t>
  </si>
  <si>
    <t>Total</t>
  </si>
  <si>
    <t>Estimate</t>
  </si>
  <si>
    <t>Recapture</t>
  </si>
  <si>
    <t>Spending</t>
  </si>
  <si>
    <t>as % Ed Spend</t>
  </si>
  <si>
    <t>S.U.</t>
  </si>
  <si>
    <t>T031</t>
  </si>
  <si>
    <t>Bristol</t>
  </si>
  <si>
    <t>T112</t>
  </si>
  <si>
    <t>Lincoln</t>
  </si>
  <si>
    <t>T127</t>
  </si>
  <si>
    <t>Monkton</t>
  </si>
  <si>
    <t>T138</t>
  </si>
  <si>
    <t>New Haven</t>
  </si>
  <si>
    <t>T196</t>
  </si>
  <si>
    <t>Starksboro</t>
  </si>
  <si>
    <t>U028</t>
  </si>
  <si>
    <t>Mt. Abraham UHSD</t>
  </si>
  <si>
    <t>U054</t>
  </si>
  <si>
    <t>Addison NW USD</t>
  </si>
  <si>
    <t>U055</t>
  </si>
  <si>
    <t>Addison Central USD</t>
  </si>
  <si>
    <t>V808</t>
  </si>
  <si>
    <t>Patricia Hannaford Career Center SD</t>
  </si>
  <si>
    <t>TE001</t>
  </si>
  <si>
    <t>T017</t>
  </si>
  <si>
    <t>Benson</t>
  </si>
  <si>
    <t>T073</t>
  </si>
  <si>
    <t>Fair Haven</t>
  </si>
  <si>
    <t>T098</t>
  </si>
  <si>
    <t>Hubbardton</t>
  </si>
  <si>
    <t>T148</t>
  </si>
  <si>
    <t>Orwell</t>
  </si>
  <si>
    <t>T233</t>
  </si>
  <si>
    <t>West Haven</t>
  </si>
  <si>
    <t>U016</t>
  </si>
  <si>
    <t>Fair Haven UHSD</t>
  </si>
  <si>
    <t>U042</t>
  </si>
  <si>
    <t>Castleton-Hubbardton UESD</t>
  </si>
  <si>
    <t>T015</t>
  </si>
  <si>
    <t>Bennington ID</t>
  </si>
  <si>
    <t>T141</t>
  </si>
  <si>
    <t>North Bennington ID</t>
  </si>
  <si>
    <t>T159</t>
  </si>
  <si>
    <t>Pownal</t>
  </si>
  <si>
    <t>T183</t>
  </si>
  <si>
    <t>Shaftsbury</t>
  </si>
  <si>
    <t>T252</t>
  </si>
  <si>
    <t>Woodford</t>
  </si>
  <si>
    <t>U014</t>
  </si>
  <si>
    <t>Mt. Anthony UHSD</t>
  </si>
  <si>
    <t>V801</t>
  </si>
  <si>
    <t>Southwest VT Regional Technical SD</t>
  </si>
  <si>
    <t>TE002</t>
  </si>
  <si>
    <t>T056</t>
  </si>
  <si>
    <t>Danby</t>
  </si>
  <si>
    <t>T059</t>
  </si>
  <si>
    <t>Dorset</t>
  </si>
  <si>
    <t>T119</t>
  </si>
  <si>
    <t>Manchester</t>
  </si>
  <si>
    <t>T134</t>
  </si>
  <si>
    <t>Mt. Tabor</t>
  </si>
  <si>
    <t>T150</t>
  </si>
  <si>
    <t>Pawlet</t>
  </si>
  <si>
    <t>T172</t>
  </si>
  <si>
    <t>Rupert</t>
  </si>
  <si>
    <t>T202</t>
  </si>
  <si>
    <t>Sunderland</t>
  </si>
  <si>
    <t>T248</t>
  </si>
  <si>
    <t>Winhall</t>
  </si>
  <si>
    <t>U023</t>
  </si>
  <si>
    <t>Currier Memorial UESD</t>
  </si>
  <si>
    <t>U047</t>
  </si>
  <si>
    <t>Mettawee Community Sch UESD</t>
  </si>
  <si>
    <t>U301</t>
  </si>
  <si>
    <t>Mountain Towns RED</t>
  </si>
  <si>
    <t>T050</t>
  </si>
  <si>
    <t>Colchester</t>
  </si>
  <si>
    <t>T036</t>
  </si>
  <si>
    <t>Burke</t>
  </si>
  <si>
    <t>T064</t>
  </si>
  <si>
    <t>East Haven</t>
  </si>
  <si>
    <t>T117</t>
  </si>
  <si>
    <t>Lyndon</t>
  </si>
  <si>
    <t>T135</t>
  </si>
  <si>
    <t>Newark</t>
  </si>
  <si>
    <t>T203</t>
  </si>
  <si>
    <t>Sutton</t>
  </si>
  <si>
    <t>U037</t>
  </si>
  <si>
    <t>Millers Run USD</t>
  </si>
  <si>
    <t>T010</t>
  </si>
  <si>
    <t>Barnet</t>
  </si>
  <si>
    <t>T057</t>
  </si>
  <si>
    <t>Danville</t>
  </si>
  <si>
    <t>T151</t>
  </si>
  <si>
    <t>Peacham</t>
  </si>
  <si>
    <t>T218</t>
  </si>
  <si>
    <t>Walden</t>
  </si>
  <si>
    <t>T126</t>
  </si>
  <si>
    <t>Milton</t>
  </si>
  <si>
    <t>T179</t>
  </si>
  <si>
    <t>St. Johnsbury</t>
  </si>
  <si>
    <t>T099</t>
  </si>
  <si>
    <t>Huntington</t>
  </si>
  <si>
    <t>T255</t>
  </si>
  <si>
    <t>Buel's Gore</t>
  </si>
  <si>
    <t>U401A</t>
  </si>
  <si>
    <t>Mt. Mansfield Modified USD</t>
  </si>
  <si>
    <t>U401B</t>
  </si>
  <si>
    <t>U056</t>
  </si>
  <si>
    <t>Champlain Valley USD</t>
  </si>
  <si>
    <t>T037</t>
  </si>
  <si>
    <t>Burlington</t>
  </si>
  <si>
    <t>V804</t>
  </si>
  <si>
    <t>Burlington Technical Center</t>
  </si>
  <si>
    <t>T191</t>
  </si>
  <si>
    <t>South Burlington</t>
  </si>
  <si>
    <t>T249</t>
  </si>
  <si>
    <t>Winooski ID</t>
  </si>
  <si>
    <t>T051</t>
  </si>
  <si>
    <t>Concord</t>
  </si>
  <si>
    <t>T083</t>
  </si>
  <si>
    <t>Granby</t>
  </si>
  <si>
    <t>T088</t>
  </si>
  <si>
    <t>Guildhall</t>
  </si>
  <si>
    <t>T108</t>
  </si>
  <si>
    <t>Kirby</t>
  </si>
  <si>
    <t>T116</t>
  </si>
  <si>
    <t>Lunenburg</t>
  </si>
  <si>
    <t>T118</t>
  </si>
  <si>
    <t>Maidstone</t>
  </si>
  <si>
    <t>T216</t>
  </si>
  <si>
    <t>Victory</t>
  </si>
  <si>
    <t>T225</t>
  </si>
  <si>
    <t>Waterford</t>
  </si>
  <si>
    <t>T021</t>
  </si>
  <si>
    <t>Bloomfield</t>
  </si>
  <si>
    <t>T035</t>
  </si>
  <si>
    <t>Brunswick</t>
  </si>
  <si>
    <t>T041</t>
  </si>
  <si>
    <t>Canaan</t>
  </si>
  <si>
    <t>T111</t>
  </si>
  <si>
    <t>Lemington</t>
  </si>
  <si>
    <t>T144</t>
  </si>
  <si>
    <t>Norton</t>
  </si>
  <si>
    <t>T007</t>
  </si>
  <si>
    <t>Bakersfield</t>
  </si>
  <si>
    <t>T018</t>
  </si>
  <si>
    <t>Berkshire</t>
  </si>
  <si>
    <t>T068</t>
  </si>
  <si>
    <t>Enosburgh</t>
  </si>
  <si>
    <t>T128</t>
  </si>
  <si>
    <t>Montgomery</t>
  </si>
  <si>
    <t>T165</t>
  </si>
  <si>
    <t>Richford</t>
  </si>
  <si>
    <t>V805</t>
  </si>
  <si>
    <t>Cold Hollow Career Center</t>
  </si>
  <si>
    <t>T078</t>
  </si>
  <si>
    <t>Franklin</t>
  </si>
  <si>
    <t>T095</t>
  </si>
  <si>
    <t>Highgate</t>
  </si>
  <si>
    <t>T187</t>
  </si>
  <si>
    <t>Sheldon</t>
  </si>
  <si>
    <t>T204</t>
  </si>
  <si>
    <t>Swanton</t>
  </si>
  <si>
    <t>U007</t>
  </si>
  <si>
    <t>Missisquoi Valley UHSD</t>
  </si>
  <si>
    <t>T071</t>
  </si>
  <si>
    <t>Fairfax</t>
  </si>
  <si>
    <t>T077</t>
  </si>
  <si>
    <t>Fletcher</t>
  </si>
  <si>
    <t>T079</t>
  </si>
  <si>
    <t>Georgia</t>
  </si>
  <si>
    <t>Maple Run USD</t>
  </si>
  <si>
    <t>U057</t>
  </si>
  <si>
    <t>V812</t>
  </si>
  <si>
    <t>Northwest Technical Center</t>
  </si>
  <si>
    <t>T003</t>
  </si>
  <si>
    <t>Alburgh</t>
  </si>
  <si>
    <t>T084</t>
  </si>
  <si>
    <t>Grand Isle</t>
  </si>
  <si>
    <t>T103</t>
  </si>
  <si>
    <t>Isle La Motte</t>
  </si>
  <si>
    <t>T143</t>
  </si>
  <si>
    <t>North Hero</t>
  </si>
  <si>
    <t>T192</t>
  </si>
  <si>
    <t>South Hero</t>
  </si>
  <si>
    <t>T040</t>
  </si>
  <si>
    <t>Cambridge</t>
  </si>
  <si>
    <t>U058A</t>
  </si>
  <si>
    <t>Lamoille North MUSD</t>
  </si>
  <si>
    <t>U058B</t>
  </si>
  <si>
    <t>V807</t>
  </si>
  <si>
    <t>Green Mtn Technology &amp; Career Center</t>
  </si>
  <si>
    <t>T198</t>
  </si>
  <si>
    <t>Stowe</t>
  </si>
  <si>
    <t>U050</t>
  </si>
  <si>
    <t>Elmore-Morristown USD</t>
  </si>
  <si>
    <t>T023</t>
  </si>
  <si>
    <t>Bradford ID</t>
  </si>
  <si>
    <t>T136</t>
  </si>
  <si>
    <t>Newbury</t>
  </si>
  <si>
    <t>T205</t>
  </si>
  <si>
    <t>Thetford</t>
  </si>
  <si>
    <t>U030</t>
  </si>
  <si>
    <t>Oxbow UHSD</t>
  </si>
  <si>
    <t>U036</t>
  </si>
  <si>
    <t>Waits River Valley USD</t>
  </si>
  <si>
    <t>V802</t>
  </si>
  <si>
    <t>River Bend Career &amp; Technical Center</t>
  </si>
  <si>
    <t>Orange Southwest USD</t>
  </si>
  <si>
    <t>U059</t>
  </si>
  <si>
    <t>V810</t>
  </si>
  <si>
    <t>Randolph Technical Career Center</t>
  </si>
  <si>
    <t>T146</t>
  </si>
  <si>
    <t>Orange</t>
  </si>
  <si>
    <t>T223</t>
  </si>
  <si>
    <t>Washington</t>
  </si>
  <si>
    <t>T243</t>
  </si>
  <si>
    <t>Williamstown</t>
  </si>
  <si>
    <t>T020</t>
  </si>
  <si>
    <t>Bethel</t>
  </si>
  <si>
    <t>T046</t>
  </si>
  <si>
    <t>Chelsea</t>
  </si>
  <si>
    <t>T085</t>
  </si>
  <si>
    <t>Granville</t>
  </si>
  <si>
    <t>T091</t>
  </si>
  <si>
    <t>Hancock</t>
  </si>
  <si>
    <t>T168</t>
  </si>
  <si>
    <t>Rochester</t>
  </si>
  <si>
    <t>T171</t>
  </si>
  <si>
    <t>Royalton</t>
  </si>
  <si>
    <t>T184</t>
  </si>
  <si>
    <t>Sharon</t>
  </si>
  <si>
    <t>T197</t>
  </si>
  <si>
    <t>Stockbridge</t>
  </si>
  <si>
    <t>T199</t>
  </si>
  <si>
    <t>Strafford</t>
  </si>
  <si>
    <t>T210</t>
  </si>
  <si>
    <t>Tunbridge</t>
  </si>
  <si>
    <t>T030</t>
  </si>
  <si>
    <t>Brighton</t>
  </si>
  <si>
    <t>T044</t>
  </si>
  <si>
    <t>Charleston</t>
  </si>
  <si>
    <t>T054</t>
  </si>
  <si>
    <t>Coventry</t>
  </si>
  <si>
    <t>T058</t>
  </si>
  <si>
    <t>Derby</t>
  </si>
  <si>
    <t>T097</t>
  </si>
  <si>
    <t>Holland</t>
  </si>
  <si>
    <t>T105</t>
  </si>
  <si>
    <t>Jay</t>
  </si>
  <si>
    <t>T114</t>
  </si>
  <si>
    <t>Lowell</t>
  </si>
  <si>
    <t>T131</t>
  </si>
  <si>
    <t>Morgan</t>
  </si>
  <si>
    <t>T139</t>
  </si>
  <si>
    <t>Newport City</t>
  </si>
  <si>
    <t>T140</t>
  </si>
  <si>
    <t>Newport Town</t>
  </si>
  <si>
    <t>T209</t>
  </si>
  <si>
    <t>Troy</t>
  </si>
  <si>
    <t>T231</t>
  </si>
  <si>
    <t>Westfield</t>
  </si>
  <si>
    <t>U022A</t>
  </si>
  <si>
    <t>North Country Jr UHSD</t>
  </si>
  <si>
    <t>U022B</t>
  </si>
  <si>
    <t>North Country Sr UHSD</t>
  </si>
  <si>
    <t>V809</t>
  </si>
  <si>
    <t>North Country Career Center</t>
  </si>
  <si>
    <t>T019</t>
  </si>
  <si>
    <t>Berlin</t>
  </si>
  <si>
    <t>T039</t>
  </si>
  <si>
    <t>Calais</t>
  </si>
  <si>
    <t>T065</t>
  </si>
  <si>
    <t>East Montpelier</t>
  </si>
  <si>
    <t>T124</t>
  </si>
  <si>
    <t>Middlesex</t>
  </si>
  <si>
    <t>T254</t>
  </si>
  <si>
    <t>Worcester</t>
  </si>
  <si>
    <t>U032</t>
  </si>
  <si>
    <t>U-32 UHSD</t>
  </si>
  <si>
    <t>U052</t>
  </si>
  <si>
    <t>Mill River USD</t>
  </si>
  <si>
    <t>T002</t>
  </si>
  <si>
    <t>Albany</t>
  </si>
  <si>
    <t>T013</t>
  </si>
  <si>
    <t>Barton ID</t>
  </si>
  <si>
    <t>T034</t>
  </si>
  <si>
    <t>Brownington</t>
  </si>
  <si>
    <t>T080</t>
  </si>
  <si>
    <t>Glover</t>
  </si>
  <si>
    <t>T102</t>
  </si>
  <si>
    <t>Irasburg</t>
  </si>
  <si>
    <t>T147</t>
  </si>
  <si>
    <t>Orleans ID</t>
  </si>
  <si>
    <t>T235</t>
  </si>
  <si>
    <t>Westmore</t>
  </si>
  <si>
    <t>U024</t>
  </si>
  <si>
    <t>Lake Region UHSD</t>
  </si>
  <si>
    <t>T055</t>
  </si>
  <si>
    <t>Craftsbury</t>
  </si>
  <si>
    <t>T086</t>
  </si>
  <si>
    <t>Greensboro</t>
  </si>
  <si>
    <t>T092</t>
  </si>
  <si>
    <t>Hardwick</t>
  </si>
  <si>
    <t>T195</t>
  </si>
  <si>
    <t>Stannard</t>
  </si>
  <si>
    <t>T250</t>
  </si>
  <si>
    <t>Wolcott</t>
  </si>
  <si>
    <t>T251</t>
  </si>
  <si>
    <t>Woodbury</t>
  </si>
  <si>
    <t>U026</t>
  </si>
  <si>
    <t>Hazen UHSD</t>
  </si>
  <si>
    <t>U043</t>
  </si>
  <si>
    <t>Lakeview UESD</t>
  </si>
  <si>
    <t>U049</t>
  </si>
  <si>
    <t>Barstow USD</t>
  </si>
  <si>
    <t>U053</t>
  </si>
  <si>
    <t>Otter Valley USD</t>
  </si>
  <si>
    <t>T160</t>
  </si>
  <si>
    <t>Proctor</t>
  </si>
  <si>
    <t>T174</t>
  </si>
  <si>
    <t>Rutland Town</t>
  </si>
  <si>
    <t>T237</t>
  </si>
  <si>
    <t>West Rutland</t>
  </si>
  <si>
    <t>T101</t>
  </si>
  <si>
    <t>Ira</t>
  </si>
  <si>
    <t>T125</t>
  </si>
  <si>
    <t>Middletown Springs</t>
  </si>
  <si>
    <t>T158</t>
  </si>
  <si>
    <t>Poultney</t>
  </si>
  <si>
    <t>T228</t>
  </si>
  <si>
    <t>Wells</t>
  </si>
  <si>
    <t>T173</t>
  </si>
  <si>
    <t>Rutland City</t>
  </si>
  <si>
    <t>V811</t>
  </si>
  <si>
    <t>Stafford Technical Center</t>
  </si>
  <si>
    <t>T038</t>
  </si>
  <si>
    <t>Cabot</t>
  </si>
  <si>
    <t>U033</t>
  </si>
  <si>
    <t>Twinfield USD</t>
  </si>
  <si>
    <t>U060</t>
  </si>
  <si>
    <t>Harwood USD</t>
  </si>
  <si>
    <t>T142</t>
  </si>
  <si>
    <t>Northfield</t>
  </si>
  <si>
    <t>T170</t>
  </si>
  <si>
    <t>Roxbury</t>
  </si>
  <si>
    <t>T129</t>
  </si>
  <si>
    <t>Montpelier</t>
  </si>
  <si>
    <t>T033</t>
  </si>
  <si>
    <t>Brookline</t>
  </si>
  <si>
    <t>T060</t>
  </si>
  <si>
    <t>Dover</t>
  </si>
  <si>
    <t>T104</t>
  </si>
  <si>
    <t>Jamaica</t>
  </si>
  <si>
    <t>T120</t>
  </si>
  <si>
    <t>Marlboro</t>
  </si>
  <si>
    <t>T137</t>
  </si>
  <si>
    <t>Newfane</t>
  </si>
  <si>
    <t>T200</t>
  </si>
  <si>
    <t>Stratton</t>
  </si>
  <si>
    <t>T208</t>
  </si>
  <si>
    <t>Townshend</t>
  </si>
  <si>
    <t>T221</t>
  </si>
  <si>
    <t>Wardsboro</t>
  </si>
  <si>
    <t>T246</t>
  </si>
  <si>
    <t>Windham</t>
  </si>
  <si>
    <t>U034</t>
  </si>
  <si>
    <t>Leland &amp; Gray UHSD</t>
  </si>
  <si>
    <t>T006</t>
  </si>
  <si>
    <t>Athens</t>
  </si>
  <si>
    <t>T082</t>
  </si>
  <si>
    <t>Grafton</t>
  </si>
  <si>
    <t>T169</t>
  </si>
  <si>
    <t>Rockingham</t>
  </si>
  <si>
    <t>T234</t>
  </si>
  <si>
    <t>Westminster</t>
  </si>
  <si>
    <t>U027</t>
  </si>
  <si>
    <t>Bellows Falls UHSD</t>
  </si>
  <si>
    <t>T027</t>
  </si>
  <si>
    <t>Brattleboro</t>
  </si>
  <si>
    <t>T061</t>
  </si>
  <si>
    <t>Dummerston</t>
  </si>
  <si>
    <t>T089</t>
  </si>
  <si>
    <t>Guilford</t>
  </si>
  <si>
    <t>T161</t>
  </si>
  <si>
    <t>Putney</t>
  </si>
  <si>
    <t>T214</t>
  </si>
  <si>
    <t>Vernon</t>
  </si>
  <si>
    <t>U006</t>
  </si>
  <si>
    <t>Brattleboro UHSD</t>
  </si>
  <si>
    <t>V803</t>
  </si>
  <si>
    <t>Windham Regional Career Center</t>
  </si>
  <si>
    <t>T090</t>
  </si>
  <si>
    <t>Halifax</t>
  </si>
  <si>
    <t>T164</t>
  </si>
  <si>
    <t>Readsboro</t>
  </si>
  <si>
    <t>T182</t>
  </si>
  <si>
    <t>Searsburg</t>
  </si>
  <si>
    <t>T194</t>
  </si>
  <si>
    <t>Stamford</t>
  </si>
  <si>
    <t>T242</t>
  </si>
  <si>
    <t>Whitingham</t>
  </si>
  <si>
    <t>T245</t>
  </si>
  <si>
    <t>Wilmington</t>
  </si>
  <si>
    <t>T009</t>
  </si>
  <si>
    <t>Barnard</t>
  </si>
  <si>
    <t>T028</t>
  </si>
  <si>
    <t>Bridgewater</t>
  </si>
  <si>
    <t>T153</t>
  </si>
  <si>
    <t>Pittsfield</t>
  </si>
  <si>
    <t>T157</t>
  </si>
  <si>
    <t>Pomfret</t>
  </si>
  <si>
    <t>T163</t>
  </si>
  <si>
    <t>Reading</t>
  </si>
  <si>
    <t>T188</t>
  </si>
  <si>
    <t>Killington</t>
  </si>
  <si>
    <t>T253</t>
  </si>
  <si>
    <t>Woodstock</t>
  </si>
  <si>
    <t>U004</t>
  </si>
  <si>
    <t>Woodstock UHSD</t>
  </si>
  <si>
    <t>T094</t>
  </si>
  <si>
    <t>Hartland</t>
  </si>
  <si>
    <t>T227</t>
  </si>
  <si>
    <t>Weathersfield</t>
  </si>
  <si>
    <t>T238</t>
  </si>
  <si>
    <t>West Windsor</t>
  </si>
  <si>
    <t>T247</t>
  </si>
  <si>
    <t>Windsor</t>
  </si>
  <si>
    <t>T093</t>
  </si>
  <si>
    <t>Hartford</t>
  </si>
  <si>
    <t>V815</t>
  </si>
  <si>
    <t>Hartford Area Career &amp; Technical Center</t>
  </si>
  <si>
    <t>T145</t>
  </si>
  <si>
    <t>Norwich</t>
  </si>
  <si>
    <t>T193</t>
  </si>
  <si>
    <t>Springfield</t>
  </si>
  <si>
    <t>V814</t>
  </si>
  <si>
    <t>River Valley Technical Center SD</t>
  </si>
  <si>
    <t>TE003</t>
  </si>
  <si>
    <t>U021</t>
  </si>
  <si>
    <t>Blue Mountain USD</t>
  </si>
  <si>
    <t>T005</t>
  </si>
  <si>
    <t>Arlington</t>
  </si>
  <si>
    <t>T181</t>
  </si>
  <si>
    <t>Sandgate</t>
  </si>
  <si>
    <t>T011</t>
  </si>
  <si>
    <t>Barre City</t>
  </si>
  <si>
    <t>T012</t>
  </si>
  <si>
    <t>Barre Town</t>
  </si>
  <si>
    <t>U041</t>
  </si>
  <si>
    <t>Spaulding UHSD</t>
  </si>
  <si>
    <t>V800</t>
  </si>
  <si>
    <t>Central VT Career Center</t>
  </si>
  <si>
    <t>T004</t>
  </si>
  <si>
    <t>Andover</t>
  </si>
  <si>
    <t>T008</t>
  </si>
  <si>
    <t>Baltimore</t>
  </si>
  <si>
    <t>T043</t>
  </si>
  <si>
    <t>Cavendish</t>
  </si>
  <si>
    <t>T047</t>
  </si>
  <si>
    <t>Chester</t>
  </si>
  <si>
    <t>T115</t>
  </si>
  <si>
    <t>Ludlow</t>
  </si>
  <si>
    <t>T133</t>
  </si>
  <si>
    <t>Mt. Holly</t>
  </si>
  <si>
    <t>T156</t>
  </si>
  <si>
    <t>Plymouth</t>
  </si>
  <si>
    <t>U029</t>
  </si>
  <si>
    <t>Chester-Andover UESD</t>
  </si>
  <si>
    <t>U035</t>
  </si>
  <si>
    <t>Green Mountain UHSD</t>
  </si>
  <si>
    <t>U039</t>
  </si>
  <si>
    <t>Black River UHSD</t>
  </si>
  <si>
    <t>U146</t>
  </si>
  <si>
    <t>Rivendell Interstate USD</t>
  </si>
  <si>
    <t>U051</t>
  </si>
  <si>
    <t>Essex-Westford EC USD</t>
  </si>
  <si>
    <t>V806</t>
  </si>
  <si>
    <t>Center for Technology, Essex</t>
  </si>
  <si>
    <t>Z999</t>
  </si>
  <si>
    <t>Statewide Total</t>
  </si>
  <si>
    <t>Town School District</t>
  </si>
  <si>
    <t>Need SU allocation %</t>
  </si>
  <si>
    <t>Sort Column</t>
  </si>
  <si>
    <t>High to Low</t>
  </si>
  <si>
    <t>County</t>
  </si>
  <si>
    <t>Addison</t>
  </si>
  <si>
    <t>Rutland</t>
  </si>
  <si>
    <t>Bennington</t>
  </si>
  <si>
    <t>Chittenden</t>
  </si>
  <si>
    <t>Caledonia</t>
  </si>
  <si>
    <t>Essex</t>
  </si>
  <si>
    <t>Lamoille</t>
  </si>
  <si>
    <t>Orleans</t>
  </si>
  <si>
    <t>high to low</t>
  </si>
  <si>
    <t>Ranking</t>
  </si>
  <si>
    <t xml:space="preserve">Less than: </t>
  </si>
  <si>
    <t xml:space="preserve"> but ≥ to: </t>
  </si>
  <si>
    <t>Pink cells mean FY17 minus FY18 &lt; 0</t>
  </si>
  <si>
    <t>Totals</t>
  </si>
  <si>
    <t xml:space="preserve">Counts </t>
  </si>
  <si>
    <t>Sorted by recapture as % of FY18 ed spending</t>
  </si>
  <si>
    <t>Sorted by SU number, then district</t>
  </si>
  <si>
    <t>Sorted by total recapture dollar</t>
  </si>
  <si>
    <t>No recapture</t>
  </si>
  <si>
    <t>LEAid</t>
  </si>
  <si>
    <t>LEAname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</si>
  <si>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bySU-District – public school districts and career technical education centers (CTE) are sorted by supervisory union (SU) number and then district number (LEAid).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</si>
  <si>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byRecDollar –  public school districts and career technical education centers are sorted by their total recapture dollars, high to low.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</si>
  <si>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By%EdSpend – public school districts and career technical education centers are sorted by their percentage of recapture dollars to their FY2018 education spending, sorted high to low.</t>
    </r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</si>
  <si>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Career technical education centers do not have education spending so have no percentage.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</si>
  <si>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The ranking of percentages is shown in column M.</t>
    </r>
  </si>
  <si>
    <t>The columns are also numbered in row 9.  A brief description of each column follows:</t>
  </si>
  <si>
    <t>Column 1 – total share of FY2017 public school district and CTE health care costs, including the allocations from their supervisory unions.</t>
  </si>
  <si>
    <t>Column 2 – the estimated FY2018 public school district and CTE health care costs as prescribed in Act 85, including the estimated FY2018 allocations from their supervisory unions.</t>
  </si>
  <si>
    <t>Column 3 – The amount of potential health care savings to recapture.</t>
  </si>
  <si>
    <t>Column 4 – 65% of the recapture amount, to be recaptured from public school districts and CTEs in FY2018.</t>
  </si>
  <si>
    <t>Column 5 – 35% of the recapture amount, to be recaptured from public school districts and CTEs in FY2019.</t>
  </si>
  <si>
    <t>Column 6 – public school district education spending for FY2018, including any amount for a supervisory union assessment or owed to a CTE.</t>
  </si>
  <si>
    <t>Column 7 – the percentage of the FY2018 recapture as a percent of the FY2018 education spending.</t>
  </si>
  <si>
    <t>This file is a summary of the recapture of potential health care savings as described in sec. H.6 of Act 85, 2017.  There are three tabs with the same data, but sorted differently: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</si>
</sst>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0.00%_);_(\(0.00%\)_);_(* &quot;-&quot;_)"/>
    <numFmt numFmtId="165" formatCode="0#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0000CC"/>
      <name val="Arial"/>
      <family val="2"/>
    </font>
    <font>
      <b/>
      <sz val="10"/>
      <color indexed="44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</font>
    <font>
      <sz val="7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376">
    <xf numFmtId="0" fontId="0" fillId="0" borderId="0" xfId="0"/>
    <xf numFmtId="0" fontId="3" fillId="0" borderId="0" xfId="0" applyFont="1" applyFill="1"/>
    <xf numFmtId="0" fontId="0" fillId="0" borderId="0" xfId="0" applyFill="1"/>
    <xf numFmtId="0" fontId="4" fillId="2" borderId="0" xfId="0" applyFont="1" applyFill="1"/>
    <xf numFmtId="0" fontId="5" fillId="0" borderId="0" xfId="0" applyFont="1" applyFill="1" applyAlignment="1">
      <alignment horizontal="left" indent="1"/>
    </xf>
    <xf numFmtId="0" fontId="6" fillId="2" borderId="0" xfId="0" applyFont="1" applyFill="1"/>
    <xf numFmtId="0" fontId="2" fillId="0" borderId="0" xfId="0" applyFont="1" applyFill="1"/>
    <xf numFmtId="41" fontId="0" fillId="0" borderId="0" xfId="0" applyNumberFormat="1" applyFill="1"/>
    <xf numFmtId="0" fontId="7" fillId="0" borderId="0" xfId="0" applyFont="1" applyFill="1"/>
    <xf numFmtId="41" fontId="8" fillId="0" borderId="0" xfId="0" applyNumberFormat="1" applyFont="1" applyFill="1" applyAlignment="1">
      <alignment horizontal="left" indent="1"/>
    </xf>
    <xf numFmtId="0" fontId="8" fillId="0" borderId="0" xfId="0" applyFont="1" applyFill="1" applyAlignment="1">
      <alignment horizontal="left" indent="1"/>
    </xf>
    <xf numFmtId="0" fontId="7" fillId="4" borderId="1" xfId="0" applyNumberFormat="1" applyFont="1" applyFill="1" applyBorder="1"/>
    <xf numFmtId="0" fontId="7" fillId="5" borderId="1" xfId="0" applyNumberFormat="1" applyFont="1" applyFill="1" applyBorder="1"/>
    <xf numFmtId="0" fontId="8" fillId="0" borderId="0" xfId="0" applyFont="1" applyFill="1" applyAlignment="1">
      <alignment horizontal="left" indent="2"/>
    </xf>
    <xf numFmtId="0" fontId="7" fillId="6" borderId="1" xfId="0" applyNumberFormat="1" applyFont="1" applyFill="1" applyBorder="1"/>
    <xf numFmtId="0" fontId="0" fillId="0" borderId="0" xfId="0" applyFont="1"/>
    <xf numFmtId="0" fontId="7" fillId="7" borderId="1" xfId="0" applyNumberFormat="1" applyFont="1" applyFill="1" applyBorder="1"/>
    <xf numFmtId="0" fontId="7" fillId="8" borderId="1" xfId="0" applyNumberFormat="1" applyFont="1" applyFill="1" applyBorder="1"/>
    <xf numFmtId="10" fontId="5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0" fontId="7" fillId="9" borderId="1" xfId="0" applyNumberFormat="1" applyFont="1" applyFill="1" applyBorder="1"/>
    <xf numFmtId="0" fontId="4" fillId="3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9" fontId="9" fillId="11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0" fontId="7" fillId="2" borderId="0" xfId="0" applyFont="1" applyFill="1"/>
    <xf numFmtId="41" fontId="7" fillId="3" borderId="11" xfId="0" applyNumberFormat="1" applyFont="1" applyFill="1" applyBorder="1"/>
    <xf numFmtId="41" fontId="7" fillId="10" borderId="12" xfId="0" applyNumberFormat="1" applyFont="1" applyFill="1" applyBorder="1"/>
    <xf numFmtId="41" fontId="7" fillId="7" borderId="13" xfId="0" applyNumberFormat="1" applyFont="1" applyFill="1" applyBorder="1"/>
    <xf numFmtId="41" fontId="7" fillId="0" borderId="1" xfId="0" applyNumberFormat="1" applyFont="1" applyBorder="1"/>
    <xf numFmtId="164" fontId="7" fillId="0" borderId="1" xfId="0" applyNumberFormat="1" applyFont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/>
    <xf numFmtId="41" fontId="7" fillId="0" borderId="11" xfId="0" applyNumberFormat="1" applyFont="1" applyBorder="1"/>
    <xf numFmtId="41" fontId="7" fillId="0" borderId="12" xfId="0" applyNumberFormat="1" applyFont="1" applyBorder="1"/>
    <xf numFmtId="41" fontId="7" fillId="0" borderId="13" xfId="0" applyNumberFormat="1" applyFont="1" applyBorder="1"/>
    <xf numFmtId="0" fontId="7" fillId="2" borderId="0" xfId="0" applyFont="1" applyFill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1" fontId="11" fillId="2" borderId="6" xfId="0" applyNumberFormat="1" applyFont="1" applyFill="1" applyBorder="1" applyAlignment="1">
      <alignment horizontal="center"/>
    </xf>
    <xf numFmtId="41" fontId="11" fillId="2" borderId="7" xfId="0" applyNumberFormat="1" applyFont="1" applyFill="1" applyBorder="1" applyAlignment="1">
      <alignment horizontal="center"/>
    </xf>
    <xf numFmtId="41" fontId="11" fillId="2" borderId="19" xfId="0" applyNumberFormat="1" applyFont="1" applyFill="1" applyBorder="1" applyAlignment="1">
      <alignment horizontal="center"/>
    </xf>
    <xf numFmtId="41" fontId="11" fillId="2" borderId="20" xfId="0" applyNumberFormat="1" applyFont="1" applyFill="1" applyBorder="1" applyAlignment="1">
      <alignment horizontal="center"/>
    </xf>
    <xf numFmtId="0" fontId="7" fillId="0" borderId="9" xfId="0" applyFont="1" applyBorder="1"/>
    <xf numFmtId="0" fontId="7" fillId="0" borderId="21" xfId="0" applyFont="1" applyBorder="1"/>
    <xf numFmtId="0" fontId="7" fillId="4" borderId="22" xfId="0" applyFont="1" applyFill="1" applyBorder="1"/>
    <xf numFmtId="0" fontId="7" fillId="4" borderId="23" xfId="0" applyFont="1" applyFill="1" applyBorder="1"/>
    <xf numFmtId="41" fontId="7" fillId="4" borderId="24" xfId="0" applyNumberFormat="1" applyFont="1" applyFill="1" applyBorder="1"/>
    <xf numFmtId="41" fontId="7" fillId="4" borderId="25" xfId="0" applyNumberFormat="1" applyFont="1" applyFill="1" applyBorder="1"/>
    <xf numFmtId="41" fontId="7" fillId="4" borderId="26" xfId="0" applyNumberFormat="1" applyFont="1" applyFill="1" applyBorder="1"/>
    <xf numFmtId="41" fontId="7" fillId="4" borderId="27" xfId="0" applyNumberFormat="1" applyFont="1" applyFill="1" applyBorder="1"/>
    <xf numFmtId="164" fontId="7" fillId="4" borderId="27" xfId="0" applyNumberFormat="1" applyFont="1" applyFill="1" applyBorder="1"/>
    <xf numFmtId="0" fontId="7" fillId="7" borderId="22" xfId="0" applyFont="1" applyFill="1" applyBorder="1"/>
    <xf numFmtId="0" fontId="7" fillId="7" borderId="23" xfId="0" applyFont="1" applyFill="1" applyBorder="1"/>
    <xf numFmtId="41" fontId="7" fillId="6" borderId="24" xfId="0" applyNumberFormat="1" applyFont="1" applyFill="1" applyBorder="1"/>
    <xf numFmtId="41" fontId="7" fillId="6" borderId="25" xfId="0" applyNumberFormat="1" applyFont="1" applyFill="1" applyBorder="1"/>
    <xf numFmtId="41" fontId="7" fillId="6" borderId="26" xfId="0" applyNumberFormat="1" applyFont="1" applyFill="1" applyBorder="1"/>
    <xf numFmtId="41" fontId="7" fillId="6" borderId="27" xfId="0" applyNumberFormat="1" applyFont="1" applyFill="1" applyBorder="1"/>
    <xf numFmtId="164" fontId="7" fillId="6" borderId="27" xfId="0" applyNumberFormat="1" applyFont="1" applyFill="1" applyBorder="1"/>
    <xf numFmtId="0" fontId="7" fillId="4" borderId="9" xfId="0" applyFont="1" applyFill="1" applyBorder="1"/>
    <xf numFmtId="0" fontId="7" fillId="4" borderId="21" xfId="0" applyFont="1" applyFill="1" applyBorder="1"/>
    <xf numFmtId="41" fontId="7" fillId="4" borderId="11" xfId="0" applyNumberFormat="1" applyFont="1" applyFill="1" applyBorder="1"/>
    <xf numFmtId="41" fontId="7" fillId="4" borderId="12" xfId="0" applyNumberFormat="1" applyFont="1" applyFill="1" applyBorder="1"/>
    <xf numFmtId="41" fontId="7" fillId="4" borderId="13" xfId="0" applyNumberFormat="1" applyFont="1" applyFill="1" applyBorder="1"/>
    <xf numFmtId="41" fontId="7" fillId="4" borderId="1" xfId="0" applyNumberFormat="1" applyFont="1" applyFill="1" applyBorder="1"/>
    <xf numFmtId="164" fontId="7" fillId="4" borderId="1" xfId="0" applyNumberFormat="1" applyFont="1" applyFill="1" applyBorder="1"/>
    <xf numFmtId="0" fontId="7" fillId="5" borderId="22" xfId="0" applyFont="1" applyFill="1" applyBorder="1"/>
    <xf numFmtId="0" fontId="7" fillId="5" borderId="23" xfId="0" applyFont="1" applyFill="1" applyBorder="1"/>
    <xf numFmtId="41" fontId="7" fillId="5" borderId="24" xfId="0" applyNumberFormat="1" applyFont="1" applyFill="1" applyBorder="1"/>
    <xf numFmtId="41" fontId="7" fillId="5" borderId="25" xfId="0" applyNumberFormat="1" applyFont="1" applyFill="1" applyBorder="1"/>
    <xf numFmtId="41" fontId="7" fillId="5" borderId="26" xfId="0" applyNumberFormat="1" applyFont="1" applyFill="1" applyBorder="1"/>
    <xf numFmtId="41" fontId="7" fillId="5" borderId="27" xfId="0" applyNumberFormat="1" applyFont="1" applyFill="1" applyBorder="1"/>
    <xf numFmtId="164" fontId="7" fillId="5" borderId="27" xfId="0" applyNumberFormat="1" applyFont="1" applyFill="1" applyBorder="1"/>
    <xf numFmtId="0" fontId="7" fillId="5" borderId="9" xfId="0" applyFont="1" applyFill="1" applyBorder="1"/>
    <xf numFmtId="0" fontId="7" fillId="5" borderId="21" xfId="0" applyFont="1" applyFill="1" applyBorder="1"/>
    <xf numFmtId="41" fontId="7" fillId="5" borderId="11" xfId="0" applyNumberFormat="1" applyFont="1" applyFill="1" applyBorder="1"/>
    <xf numFmtId="41" fontId="7" fillId="5" borderId="12" xfId="0" applyNumberFormat="1" applyFont="1" applyFill="1" applyBorder="1"/>
    <xf numFmtId="41" fontId="7" fillId="5" borderId="13" xfId="0" applyNumberFormat="1" applyFont="1" applyFill="1" applyBorder="1"/>
    <xf numFmtId="41" fontId="7" fillId="5" borderId="1" xfId="0" applyNumberFormat="1" applyFont="1" applyFill="1" applyBorder="1"/>
    <xf numFmtId="164" fontId="7" fillId="5" borderId="1" xfId="0" applyNumberFormat="1" applyFont="1" applyFill="1" applyBorder="1"/>
    <xf numFmtId="0" fontId="7" fillId="6" borderId="22" xfId="0" applyFont="1" applyFill="1" applyBorder="1"/>
    <xf numFmtId="0" fontId="7" fillId="6" borderId="23" xfId="0" applyFont="1" applyFill="1" applyBorder="1"/>
    <xf numFmtId="0" fontId="7" fillId="0" borderId="22" xfId="0" applyFont="1" applyBorder="1"/>
    <xf numFmtId="0" fontId="7" fillId="0" borderId="23" xfId="0" applyFont="1" applyBorder="1"/>
    <xf numFmtId="41" fontId="7" fillId="0" borderId="24" xfId="0" applyNumberFormat="1" applyFont="1" applyBorder="1"/>
    <xf numFmtId="41" fontId="7" fillId="0" borderId="25" xfId="0" applyNumberFormat="1" applyFont="1" applyBorder="1"/>
    <xf numFmtId="41" fontId="7" fillId="0" borderId="26" xfId="0" applyNumberFormat="1" applyFont="1" applyBorder="1"/>
    <xf numFmtId="41" fontId="7" fillId="0" borderId="27" xfId="0" applyNumberFormat="1" applyFont="1" applyBorder="1"/>
    <xf numFmtId="164" fontId="7" fillId="0" borderId="27" xfId="0" applyNumberFormat="1" applyFont="1" applyBorder="1"/>
    <xf numFmtId="0" fontId="0" fillId="8" borderId="9" xfId="0" applyFill="1" applyBorder="1"/>
    <xf numFmtId="0" fontId="0" fillId="8" borderId="21" xfId="0" applyFill="1" applyBorder="1"/>
    <xf numFmtId="41" fontId="7" fillId="8" borderId="11" xfId="0" applyNumberFormat="1" applyFont="1" applyFill="1" applyBorder="1"/>
    <xf numFmtId="41" fontId="7" fillId="8" borderId="12" xfId="0" applyNumberFormat="1" applyFont="1" applyFill="1" applyBorder="1"/>
    <xf numFmtId="41" fontId="7" fillId="8" borderId="13" xfId="0" applyNumberFormat="1" applyFont="1" applyFill="1" applyBorder="1"/>
    <xf numFmtId="41" fontId="7" fillId="8" borderId="1" xfId="0" applyNumberFormat="1" applyFont="1" applyFill="1" applyBorder="1"/>
    <xf numFmtId="164" fontId="7" fillId="8" borderId="1" xfId="0" applyNumberFormat="1" applyFont="1" applyFill="1" applyBorder="1"/>
    <xf numFmtId="0" fontId="0" fillId="8" borderId="22" xfId="0" applyFill="1" applyBorder="1"/>
    <xf numFmtId="0" fontId="0" fillId="8" borderId="23" xfId="0" applyFill="1" applyBorder="1"/>
    <xf numFmtId="41" fontId="7" fillId="8" borderId="24" xfId="0" applyNumberFormat="1" applyFont="1" applyFill="1" applyBorder="1"/>
    <xf numFmtId="41" fontId="7" fillId="8" borderId="25" xfId="0" applyNumberFormat="1" applyFont="1" applyFill="1" applyBorder="1"/>
    <xf numFmtId="41" fontId="7" fillId="8" borderId="26" xfId="0" applyNumberFormat="1" applyFont="1" applyFill="1" applyBorder="1"/>
    <xf numFmtId="41" fontId="7" fillId="8" borderId="27" xfId="0" applyNumberFormat="1" applyFont="1" applyFill="1" applyBorder="1"/>
    <xf numFmtId="164" fontId="7" fillId="8" borderId="27" xfId="0" applyNumberFormat="1" applyFont="1" applyFill="1" applyBorder="1"/>
    <xf numFmtId="0" fontId="7" fillId="9" borderId="22" xfId="0" applyFont="1" applyFill="1" applyBorder="1"/>
    <xf numFmtId="165" fontId="7" fillId="9" borderId="23" xfId="0" applyNumberFormat="1" applyFont="1" applyFill="1" applyBorder="1" applyAlignment="1"/>
    <xf numFmtId="41" fontId="7" fillId="9" borderId="24" xfId="0" applyNumberFormat="1" applyFont="1" applyFill="1" applyBorder="1"/>
    <xf numFmtId="41" fontId="7" fillId="9" borderId="25" xfId="0" applyNumberFormat="1" applyFont="1" applyFill="1" applyBorder="1"/>
    <xf numFmtId="41" fontId="7" fillId="9" borderId="26" xfId="0" applyNumberFormat="1" applyFont="1" applyFill="1" applyBorder="1"/>
    <xf numFmtId="41" fontId="7" fillId="9" borderId="27" xfId="0" applyNumberFormat="1" applyFont="1" applyFill="1" applyBorder="1"/>
    <xf numFmtId="164" fontId="7" fillId="9" borderId="27" xfId="0" applyNumberFormat="1" applyFont="1" applyFill="1" applyBorder="1"/>
    <xf numFmtId="0" fontId="7" fillId="7" borderId="9" xfId="0" applyFont="1" applyFill="1" applyBorder="1"/>
    <xf numFmtId="0" fontId="7" fillId="7" borderId="21" xfId="0" applyFont="1" applyFill="1" applyBorder="1"/>
    <xf numFmtId="41" fontId="7" fillId="6" borderId="11" xfId="0" applyNumberFormat="1" applyFont="1" applyFill="1" applyBorder="1"/>
    <xf numFmtId="41" fontId="7" fillId="6" borderId="12" xfId="0" applyNumberFormat="1" applyFont="1" applyFill="1" applyBorder="1"/>
    <xf numFmtId="41" fontId="7" fillId="6" borderId="13" xfId="0" applyNumberFormat="1" applyFont="1" applyFill="1" applyBorder="1"/>
    <xf numFmtId="41" fontId="7" fillId="6" borderId="1" xfId="0" applyNumberFormat="1" applyFont="1" applyFill="1" applyBorder="1"/>
    <xf numFmtId="164" fontId="7" fillId="6" borderId="1" xfId="0" applyNumberFormat="1" applyFont="1" applyFill="1" applyBorder="1"/>
    <xf numFmtId="0" fontId="7" fillId="8" borderId="21" xfId="0" applyFont="1" applyFill="1" applyBorder="1"/>
    <xf numFmtId="0" fontId="7" fillId="6" borderId="9" xfId="0" applyFont="1" applyFill="1" applyBorder="1"/>
    <xf numFmtId="0" fontId="7" fillId="6" borderId="21" xfId="0" applyFont="1" applyFill="1" applyBorder="1"/>
    <xf numFmtId="0" fontId="7" fillId="0" borderId="31" xfId="0" applyFont="1" applyBorder="1"/>
    <xf numFmtId="0" fontId="7" fillId="0" borderId="4" xfId="0" applyFont="1" applyBorder="1"/>
    <xf numFmtId="0" fontId="7" fillId="0" borderId="10" xfId="0" applyFont="1" applyBorder="1"/>
    <xf numFmtId="0" fontId="7" fillId="4" borderId="10" xfId="0" applyFont="1" applyFill="1" applyBorder="1"/>
    <xf numFmtId="165" fontId="7" fillId="9" borderId="32" xfId="0" applyNumberFormat="1" applyFont="1" applyFill="1" applyBorder="1" applyAlignment="1"/>
    <xf numFmtId="0" fontId="7" fillId="0" borderId="32" xfId="0" applyFont="1" applyBorder="1"/>
    <xf numFmtId="0" fontId="7" fillId="4" borderId="32" xfId="0" applyFont="1" applyFill="1" applyBorder="1"/>
    <xf numFmtId="0" fontId="7" fillId="6" borderId="32" xfId="0" applyFont="1" applyFill="1" applyBorder="1"/>
    <xf numFmtId="0" fontId="7" fillId="5" borderId="10" xfId="0" applyFont="1" applyFill="1" applyBorder="1"/>
    <xf numFmtId="0" fontId="7" fillId="7" borderId="10" xfId="0" applyFont="1" applyFill="1" applyBorder="1"/>
    <xf numFmtId="49" fontId="4" fillId="2" borderId="28" xfId="0" applyNumberFormat="1" applyFont="1" applyFill="1" applyBorder="1" applyAlignment="1">
      <alignment horizontal="center"/>
    </xf>
    <xf numFmtId="0" fontId="4" fillId="2" borderId="18" xfId="0" applyFont="1" applyFill="1" applyBorder="1" applyAlignment="1"/>
    <xf numFmtId="41" fontId="7" fillId="2" borderId="18" xfId="0" applyNumberFormat="1" applyFont="1" applyFill="1" applyBorder="1"/>
    <xf numFmtId="41" fontId="7" fillId="2" borderId="29" xfId="0" applyNumberFormat="1" applyFont="1" applyFill="1" applyBorder="1"/>
    <xf numFmtId="41" fontId="7" fillId="2" borderId="30" xfId="0" applyNumberFormat="1" applyFont="1" applyFill="1" applyBorder="1"/>
    <xf numFmtId="41" fontId="7" fillId="2" borderId="19" xfId="0" applyNumberFormat="1" applyFont="1" applyFill="1" applyBorder="1"/>
    <xf numFmtId="41" fontId="7" fillId="2" borderId="20" xfId="0" applyNumberFormat="1" applyFont="1" applyFill="1" applyBorder="1"/>
    <xf numFmtId="164" fontId="7" fillId="2" borderId="20" xfId="0" applyNumberFormat="1" applyFont="1" applyFill="1" applyBorder="1"/>
    <xf numFmtId="0" fontId="0" fillId="12" borderId="0" xfId="0" applyFill="1"/>
    <xf numFmtId="0" fontId="7" fillId="0" borderId="28" xfId="0" applyFont="1" applyBorder="1"/>
    <xf numFmtId="0" fontId="7" fillId="0" borderId="18" xfId="0" applyFont="1" applyBorder="1"/>
    <xf numFmtId="0" fontId="7" fillId="9" borderId="9" xfId="0" applyFont="1" applyFill="1" applyBorder="1"/>
    <xf numFmtId="0" fontId="7" fillId="0" borderId="8" xfId="0" applyFont="1" applyBorder="1"/>
    <xf numFmtId="165" fontId="7" fillId="9" borderId="21" xfId="0" applyNumberFormat="1" applyFont="1" applyFill="1" applyBorder="1" applyAlignment="1"/>
    <xf numFmtId="0" fontId="7" fillId="7" borderId="32" xfId="0" applyFont="1" applyFill="1" applyBorder="1"/>
    <xf numFmtId="41" fontId="7" fillId="0" borderId="6" xfId="0" applyNumberFormat="1" applyFont="1" applyBorder="1"/>
    <xf numFmtId="41" fontId="7" fillId="9" borderId="11" xfId="0" applyNumberFormat="1" applyFont="1" applyFill="1" applyBorder="1"/>
    <xf numFmtId="41" fontId="7" fillId="0" borderId="7" xfId="0" applyNumberFormat="1" applyFont="1" applyBorder="1"/>
    <xf numFmtId="41" fontId="7" fillId="9" borderId="12" xfId="0" applyNumberFormat="1" applyFont="1" applyFill="1" applyBorder="1"/>
    <xf numFmtId="41" fontId="7" fillId="0" borderId="19" xfId="0" applyNumberFormat="1" applyFont="1" applyBorder="1"/>
    <xf numFmtId="41" fontId="7" fillId="9" borderId="13" xfId="0" applyNumberFormat="1" applyFont="1" applyFill="1" applyBorder="1"/>
    <xf numFmtId="41" fontId="7" fillId="0" borderId="20" xfId="0" applyNumberFormat="1" applyFont="1" applyBorder="1"/>
    <xf numFmtId="41" fontId="7" fillId="9" borderId="1" xfId="0" applyNumberFormat="1" applyFont="1" applyFill="1" applyBorder="1"/>
    <xf numFmtId="164" fontId="7" fillId="0" borderId="20" xfId="0" applyNumberFormat="1" applyFont="1" applyBorder="1"/>
    <xf numFmtId="164" fontId="7" fillId="9" borderId="1" xfId="0" applyNumberFormat="1" applyFont="1" applyFill="1" applyBorder="1"/>
    <xf numFmtId="0" fontId="7" fillId="9" borderId="10" xfId="0" applyFont="1" applyFill="1" applyBorder="1"/>
    <xf numFmtId="0" fontId="7" fillId="7" borderId="28" xfId="0" applyFont="1" applyFill="1" applyBorder="1"/>
    <xf numFmtId="165" fontId="7" fillId="9" borderId="10" xfId="0" applyNumberFormat="1" applyFont="1" applyFill="1" applyBorder="1" applyAlignment="1"/>
    <xf numFmtId="0" fontId="7" fillId="7" borderId="8" xfId="0" applyFont="1" applyFill="1" applyBorder="1"/>
    <xf numFmtId="41" fontId="7" fillId="6" borderId="6" xfId="0" applyNumberFormat="1" applyFont="1" applyFill="1" applyBorder="1"/>
    <xf numFmtId="41" fontId="7" fillId="6" borderId="7" xfId="0" applyNumberFormat="1" applyFont="1" applyFill="1" applyBorder="1"/>
    <xf numFmtId="41" fontId="7" fillId="6" borderId="19" xfId="0" applyNumberFormat="1" applyFont="1" applyFill="1" applyBorder="1"/>
    <xf numFmtId="41" fontId="7" fillId="6" borderId="20" xfId="0" applyNumberFormat="1" applyFont="1" applyFill="1" applyBorder="1"/>
    <xf numFmtId="164" fontId="7" fillId="6" borderId="20" xfId="0" applyNumberFormat="1" applyFont="1" applyFill="1" applyBorder="1"/>
    <xf numFmtId="165" fontId="7" fillId="0" borderId="33" xfId="2" applyNumberFormat="1" applyFont="1" applyFill="1" applyBorder="1" applyAlignment="1">
      <alignment horizontal="center"/>
    </xf>
    <xf numFmtId="165" fontId="7" fillId="4" borderId="33" xfId="2" applyNumberFormat="1" applyFont="1" applyFill="1" applyBorder="1" applyAlignment="1">
      <alignment horizontal="center"/>
    </xf>
    <xf numFmtId="165" fontId="7" fillId="6" borderId="33" xfId="2" applyNumberFormat="1" applyFont="1" applyFill="1" applyBorder="1" applyAlignment="1">
      <alignment horizontal="center"/>
    </xf>
    <xf numFmtId="165" fontId="9" fillId="9" borderId="33" xfId="0" applyNumberFormat="1" applyFont="1" applyFill="1" applyBorder="1" applyAlignment="1">
      <alignment horizontal="center"/>
    </xf>
    <xf numFmtId="165" fontId="7" fillId="5" borderId="33" xfId="2" applyNumberFormat="1" applyFont="1" applyFill="1" applyBorder="1" applyAlignment="1">
      <alignment horizontal="center"/>
    </xf>
    <xf numFmtId="165" fontId="7" fillId="8" borderId="33" xfId="0" applyNumberFormat="1" applyFont="1" applyFill="1" applyBorder="1" applyAlignment="1">
      <alignment horizontal="center"/>
    </xf>
    <xf numFmtId="165" fontId="7" fillId="9" borderId="33" xfId="0" applyNumberFormat="1" applyFont="1" applyFill="1" applyBorder="1" applyAlignment="1">
      <alignment horizontal="center"/>
    </xf>
    <xf numFmtId="165" fontId="7" fillId="8" borderId="33" xfId="2" applyNumberFormat="1" applyFont="1" applyFill="1" applyBorder="1" applyAlignment="1">
      <alignment horizontal="center"/>
    </xf>
    <xf numFmtId="165" fontId="7" fillId="6" borderId="34" xfId="2" applyNumberFormat="1" applyFont="1" applyFill="1" applyBorder="1" applyAlignment="1">
      <alignment horizontal="center"/>
    </xf>
    <xf numFmtId="165" fontId="7" fillId="0" borderId="34" xfId="2" applyNumberFormat="1" applyFont="1" applyFill="1" applyBorder="1" applyAlignment="1">
      <alignment horizontal="center"/>
    </xf>
    <xf numFmtId="165" fontId="7" fillId="4" borderId="35" xfId="2" applyNumberFormat="1" applyFont="1" applyFill="1" applyBorder="1" applyAlignment="1">
      <alignment horizontal="center"/>
    </xf>
    <xf numFmtId="165" fontId="7" fillId="6" borderId="35" xfId="2" applyNumberFormat="1" applyFont="1" applyFill="1" applyBorder="1" applyAlignment="1">
      <alignment horizontal="center"/>
    </xf>
    <xf numFmtId="165" fontId="9" fillId="9" borderId="35" xfId="0" applyNumberFormat="1" applyFont="1" applyFill="1" applyBorder="1" applyAlignment="1">
      <alignment horizontal="center"/>
    </xf>
    <xf numFmtId="165" fontId="7" fillId="5" borderId="35" xfId="2" applyNumberFormat="1" applyFont="1" applyFill="1" applyBorder="1" applyAlignment="1">
      <alignment horizontal="center"/>
    </xf>
    <xf numFmtId="165" fontId="7" fillId="0" borderId="35" xfId="2" applyNumberFormat="1" applyFont="1" applyFill="1" applyBorder="1" applyAlignment="1">
      <alignment horizontal="center"/>
    </xf>
    <xf numFmtId="165" fontId="7" fillId="8" borderId="35" xfId="0" applyNumberFormat="1" applyFont="1" applyFill="1" applyBorder="1" applyAlignment="1">
      <alignment horizontal="center"/>
    </xf>
    <xf numFmtId="165" fontId="7" fillId="9" borderId="35" xfId="0" applyNumberFormat="1" applyFont="1" applyFill="1" applyBorder="1" applyAlignment="1">
      <alignment horizontal="center"/>
    </xf>
    <xf numFmtId="0" fontId="7" fillId="9" borderId="31" xfId="0" applyFont="1" applyFill="1" applyBorder="1"/>
    <xf numFmtId="165" fontId="7" fillId="9" borderId="4" xfId="0" applyNumberFormat="1" applyFont="1" applyFill="1" applyBorder="1" applyAlignment="1"/>
    <xf numFmtId="165" fontId="7" fillId="9" borderId="36" xfId="0" applyNumberFormat="1" applyFont="1" applyFill="1" applyBorder="1" applyAlignment="1">
      <alignment horizontal="center"/>
    </xf>
    <xf numFmtId="41" fontId="7" fillId="9" borderId="37" xfId="0" applyNumberFormat="1" applyFont="1" applyFill="1" applyBorder="1"/>
    <xf numFmtId="41" fontId="7" fillId="9" borderId="38" xfId="0" applyNumberFormat="1" applyFont="1" applyFill="1" applyBorder="1"/>
    <xf numFmtId="41" fontId="7" fillId="9" borderId="39" xfId="0" applyNumberFormat="1" applyFont="1" applyFill="1" applyBorder="1"/>
    <xf numFmtId="41" fontId="7" fillId="9" borderId="5" xfId="0" applyNumberFormat="1" applyFont="1" applyFill="1" applyBorder="1"/>
    <xf numFmtId="164" fontId="7" fillId="9" borderId="5" xfId="0" applyNumberFormat="1" applyFont="1" applyFill="1" applyBorder="1"/>
    <xf numFmtId="165" fontId="7" fillId="0" borderId="36" xfId="2" applyNumberFormat="1" applyFont="1" applyFill="1" applyBorder="1" applyAlignment="1">
      <alignment horizontal="center"/>
    </xf>
    <xf numFmtId="41" fontId="7" fillId="0" borderId="37" xfId="0" applyNumberFormat="1" applyFont="1" applyBorder="1"/>
    <xf numFmtId="41" fontId="7" fillId="0" borderId="38" xfId="0" applyNumberFormat="1" applyFont="1" applyBorder="1"/>
    <xf numFmtId="41" fontId="7" fillId="0" borderId="39" xfId="0" applyNumberFormat="1" applyFont="1" applyBorder="1"/>
    <xf numFmtId="41" fontId="7" fillId="0" borderId="5" xfId="0" applyNumberFormat="1" applyFont="1" applyBorder="1"/>
    <xf numFmtId="164" fontId="7" fillId="0" borderId="5" xfId="0" applyNumberFormat="1" applyFont="1" applyBorder="1"/>
    <xf numFmtId="0" fontId="7" fillId="6" borderId="28" xfId="0" applyFont="1" applyFill="1" applyBorder="1"/>
    <xf numFmtId="0" fontId="7" fillId="6" borderId="8" xfId="0" applyFont="1" applyFill="1" applyBorder="1"/>
    <xf numFmtId="0" fontId="7" fillId="7" borderId="18" xfId="0" applyFont="1" applyFill="1" applyBorder="1"/>
    <xf numFmtId="0" fontId="7" fillId="2" borderId="40" xfId="0" applyFont="1" applyFill="1" applyBorder="1"/>
    <xf numFmtId="0" fontId="7" fillId="2" borderId="41" xfId="0" applyFont="1" applyFill="1" applyBorder="1"/>
    <xf numFmtId="0" fontId="0" fillId="2" borderId="41" xfId="0" applyFill="1" applyBorder="1"/>
    <xf numFmtId="0" fontId="4" fillId="2" borderId="41" xfId="0" applyFont="1" applyFill="1" applyBorder="1"/>
    <xf numFmtId="0" fontId="7" fillId="2" borderId="42" xfId="0" applyFont="1" applyFill="1" applyBorder="1"/>
    <xf numFmtId="0" fontId="7" fillId="0" borderId="1" xfId="0" applyNumberFormat="1" applyFont="1" applyFill="1" applyBorder="1"/>
    <xf numFmtId="0" fontId="13" fillId="0" borderId="0" xfId="0" applyFont="1" applyAlignment="1">
      <alignment horizontal="center"/>
    </xf>
    <xf numFmtId="0" fontId="2" fillId="0" borderId="0" xfId="0" applyFont="1"/>
    <xf numFmtId="0" fontId="2" fillId="11" borderId="5" xfId="0" applyFont="1" applyFill="1" applyBorder="1" applyAlignment="1">
      <alignment horizontal="center"/>
    </xf>
    <xf numFmtId="0" fontId="2" fillId="11" borderId="20" xfId="0" applyFont="1" applyFill="1" applyBorder="1" applyAlignment="1">
      <alignment horizontal="center"/>
    </xf>
    <xf numFmtId="0" fontId="14" fillId="0" borderId="0" xfId="0" applyFont="1"/>
    <xf numFmtId="0" fontId="15" fillId="0" borderId="9" xfId="0" applyFont="1" applyBorder="1"/>
    <xf numFmtId="41" fontId="0" fillId="0" borderId="0" xfId="0" applyNumberFormat="1" applyFill="1" applyAlignment="1"/>
    <xf numFmtId="0" fontId="2" fillId="0" borderId="0" xfId="0" applyFont="1" applyAlignment="1">
      <alignment horizontal="center"/>
    </xf>
    <xf numFmtId="41" fontId="0" fillId="0" borderId="44" xfId="0" applyNumberFormat="1" applyBorder="1"/>
    <xf numFmtId="41" fontId="0" fillId="0" borderId="45" xfId="0" applyNumberFormat="1" applyBorder="1"/>
    <xf numFmtId="41" fontId="0" fillId="0" borderId="46" xfId="0" applyNumberFormat="1" applyBorder="1"/>
    <xf numFmtId="41" fontId="0" fillId="0" borderId="48" xfId="0" applyNumberFormat="1" applyBorder="1"/>
    <xf numFmtId="41" fontId="0" fillId="0" borderId="50" xfId="0" applyNumberFormat="1" applyBorder="1"/>
    <xf numFmtId="41" fontId="0" fillId="0" borderId="52" xfId="0" applyNumberFormat="1" applyBorder="1"/>
    <xf numFmtId="41" fontId="0" fillId="0" borderId="54" xfId="0" applyNumberFormat="1" applyBorder="1"/>
    <xf numFmtId="41" fontId="0" fillId="0" borderId="55" xfId="0" applyNumberFormat="1" applyBorder="1"/>
    <xf numFmtId="41" fontId="0" fillId="0" borderId="57" xfId="0" applyNumberFormat="1" applyBorder="1"/>
    <xf numFmtId="41" fontId="0" fillId="0" borderId="58" xfId="0" applyNumberFormat="1" applyBorder="1"/>
    <xf numFmtId="0" fontId="7" fillId="0" borderId="0" xfId="0" applyNumberFormat="1" applyFont="1" applyFill="1" applyBorder="1"/>
    <xf numFmtId="0" fontId="7" fillId="5" borderId="32" xfId="0" applyFont="1" applyFill="1" applyBorder="1"/>
    <xf numFmtId="0" fontId="0" fillId="8" borderId="10" xfId="0" applyFill="1" applyBorder="1"/>
    <xf numFmtId="0" fontId="7" fillId="0" borderId="43" xfId="0" applyFont="1" applyBorder="1"/>
    <xf numFmtId="0" fontId="7" fillId="8" borderId="10" xfId="0" applyFont="1" applyFill="1" applyBorder="1"/>
    <xf numFmtId="0" fontId="7" fillId="6" borderId="10" xfId="0" applyFont="1" applyFill="1" applyBorder="1"/>
    <xf numFmtId="0" fontId="7" fillId="6" borderId="18" xfId="0" applyFont="1" applyFill="1" applyBorder="1"/>
    <xf numFmtId="0" fontId="8" fillId="0" borderId="0" xfId="0" applyFont="1" applyFill="1"/>
    <xf numFmtId="0" fontId="15" fillId="0" borderId="0" xfId="0" applyFont="1" applyFill="1"/>
    <xf numFmtId="0" fontId="16" fillId="0" borderId="10" xfId="0" applyFont="1" applyBorder="1"/>
    <xf numFmtId="0" fontId="17" fillId="2" borderId="0" xfId="0" applyFont="1" applyFill="1" applyBorder="1" applyAlignment="1">
      <alignment horizontal="center"/>
    </xf>
    <xf numFmtId="0" fontId="15" fillId="0" borderId="0" xfId="0" applyFont="1" applyAlignment="1"/>
    <xf numFmtId="0" fontId="15" fillId="2" borderId="18" xfId="0" applyFont="1" applyFill="1" applyBorder="1" applyAlignment="1">
      <alignment horizontal="center"/>
    </xf>
    <xf numFmtId="0" fontId="15" fillId="0" borderId="10" xfId="0" applyFont="1" applyBorder="1"/>
    <xf numFmtId="0" fontId="15" fillId="4" borderId="32" xfId="0" applyFont="1" applyFill="1" applyBorder="1"/>
    <xf numFmtId="0" fontId="15" fillId="7" borderId="32" xfId="0" applyFont="1" applyFill="1" applyBorder="1"/>
    <xf numFmtId="165" fontId="15" fillId="9" borderId="32" xfId="0" applyNumberFormat="1" applyFont="1" applyFill="1" applyBorder="1" applyAlignment="1"/>
    <xf numFmtId="0" fontId="15" fillId="0" borderId="18" xfId="0" applyFont="1" applyBorder="1"/>
    <xf numFmtId="0" fontId="15" fillId="4" borderId="10" xfId="0" applyFont="1" applyFill="1" applyBorder="1"/>
    <xf numFmtId="0" fontId="15" fillId="5" borderId="32" xfId="0" applyFont="1" applyFill="1" applyBorder="1"/>
    <xf numFmtId="0" fontId="15" fillId="5" borderId="10" xfId="0" applyFont="1" applyFill="1" applyBorder="1"/>
    <xf numFmtId="0" fontId="15" fillId="6" borderId="32" xfId="0" applyFont="1" applyFill="1" applyBorder="1"/>
    <xf numFmtId="0" fontId="15" fillId="0" borderId="32" xfId="0" applyFont="1" applyBorder="1"/>
    <xf numFmtId="0" fontId="8" fillId="8" borderId="10" xfId="0" applyFont="1" applyFill="1" applyBorder="1"/>
    <xf numFmtId="0" fontId="8" fillId="8" borderId="32" xfId="0" applyFont="1" applyFill="1" applyBorder="1"/>
    <xf numFmtId="165" fontId="15" fillId="9" borderId="43" xfId="0" applyNumberFormat="1" applyFont="1" applyFill="1" applyBorder="1" applyAlignment="1"/>
    <xf numFmtId="0" fontId="15" fillId="0" borderId="43" xfId="0" applyFont="1" applyBorder="1"/>
    <xf numFmtId="0" fontId="15" fillId="7" borderId="18" xfId="0" applyFont="1" applyFill="1" applyBorder="1"/>
    <xf numFmtId="0" fontId="15" fillId="8" borderId="10" xfId="0" applyFont="1" applyFill="1" applyBorder="1"/>
    <xf numFmtId="0" fontId="15" fillId="6" borderId="10" xfId="0" applyFont="1" applyFill="1" applyBorder="1"/>
    <xf numFmtId="0" fontId="15" fillId="6" borderId="18" xfId="0" applyFont="1" applyFill="1" applyBorder="1"/>
    <xf numFmtId="0" fontId="16" fillId="2" borderId="18" xfId="0" applyFont="1" applyFill="1" applyBorder="1" applyAlignment="1"/>
    <xf numFmtId="0" fontId="15" fillId="7" borderId="10" xfId="0" applyFont="1" applyFill="1" applyBorder="1"/>
    <xf numFmtId="165" fontId="15" fillId="9" borderId="10" xfId="0" applyNumberFormat="1" applyFont="1" applyFill="1" applyBorder="1" applyAlignment="1"/>
    <xf numFmtId="0" fontId="0" fillId="0" borderId="0" xfId="0" applyFont="1" applyFill="1"/>
    <xf numFmtId="165" fontId="15" fillId="9" borderId="9" xfId="0" applyNumberFormat="1" applyFont="1" applyFill="1" applyBorder="1" applyAlignment="1"/>
    <xf numFmtId="165" fontId="7" fillId="9" borderId="21" xfId="0" applyNumberFormat="1" applyFont="1" applyFill="1" applyBorder="1" applyAlignment="1">
      <alignment horizontal="center"/>
    </xf>
    <xf numFmtId="165" fontId="7" fillId="0" borderId="21" xfId="2" applyNumberFormat="1" applyFont="1" applyFill="1" applyBorder="1" applyAlignment="1">
      <alignment horizontal="center"/>
    </xf>
    <xf numFmtId="0" fontId="15" fillId="6" borderId="9" xfId="0" applyFont="1" applyFill="1" applyBorder="1"/>
    <xf numFmtId="165" fontId="7" fillId="6" borderId="21" xfId="2" applyNumberFormat="1" applyFont="1" applyFill="1" applyBorder="1" applyAlignment="1">
      <alignment horizontal="center"/>
    </xf>
    <xf numFmtId="0" fontId="15" fillId="7" borderId="9" xfId="0" applyFont="1" applyFill="1" applyBorder="1"/>
    <xf numFmtId="0" fontId="15" fillId="4" borderId="9" xfId="0" applyFont="1" applyFill="1" applyBorder="1"/>
    <xf numFmtId="165" fontId="7" fillId="4" borderId="21" xfId="2" applyNumberFormat="1" applyFont="1" applyFill="1" applyBorder="1" applyAlignment="1">
      <alignment horizontal="center"/>
    </xf>
    <xf numFmtId="165" fontId="9" fillId="9" borderId="21" xfId="0" applyNumberFormat="1" applyFont="1" applyFill="1" applyBorder="1" applyAlignment="1">
      <alignment horizontal="center"/>
    </xf>
    <xf numFmtId="0" fontId="15" fillId="5" borderId="9" xfId="0" applyFont="1" applyFill="1" applyBorder="1"/>
    <xf numFmtId="165" fontId="7" fillId="5" borderId="21" xfId="2" applyNumberFormat="1" applyFont="1" applyFill="1" applyBorder="1" applyAlignment="1">
      <alignment horizontal="center"/>
    </xf>
    <xf numFmtId="165" fontId="15" fillId="9" borderId="22" xfId="0" applyNumberFormat="1" applyFont="1" applyFill="1" applyBorder="1" applyAlignment="1"/>
    <xf numFmtId="165" fontId="7" fillId="9" borderId="23" xfId="0" applyNumberFormat="1" applyFont="1" applyFill="1" applyBorder="1" applyAlignment="1">
      <alignment horizontal="center"/>
    </xf>
    <xf numFmtId="0" fontId="15" fillId="0" borderId="28" xfId="0" applyFont="1" applyBorder="1"/>
    <xf numFmtId="165" fontId="7" fillId="0" borderId="8" xfId="2" applyNumberFormat="1" applyFont="1" applyFill="1" applyBorder="1" applyAlignment="1">
      <alignment horizontal="center"/>
    </xf>
    <xf numFmtId="0" fontId="15" fillId="6" borderId="22" xfId="0" applyFont="1" applyFill="1" applyBorder="1"/>
    <xf numFmtId="165" fontId="7" fillId="6" borderId="23" xfId="2" applyNumberFormat="1" applyFont="1" applyFill="1" applyBorder="1" applyAlignment="1">
      <alignment horizontal="center"/>
    </xf>
    <xf numFmtId="0" fontId="15" fillId="7" borderId="22" xfId="0" applyFont="1" applyFill="1" applyBorder="1"/>
    <xf numFmtId="0" fontId="15" fillId="0" borderId="22" xfId="0" applyFont="1" applyBorder="1"/>
    <xf numFmtId="165" fontId="7" fillId="0" borderId="23" xfId="2" applyNumberFormat="1" applyFont="1" applyFill="1" applyBorder="1" applyAlignment="1">
      <alignment horizontal="center"/>
    </xf>
    <xf numFmtId="0" fontId="15" fillId="4" borderId="22" xfId="0" applyFont="1" applyFill="1" applyBorder="1"/>
    <xf numFmtId="165" fontId="7" fillId="4" borderId="23" xfId="2" applyNumberFormat="1" applyFont="1" applyFill="1" applyBorder="1" applyAlignment="1">
      <alignment horizontal="center"/>
    </xf>
    <xf numFmtId="165" fontId="9" fillId="9" borderId="23" xfId="0" applyNumberFormat="1" applyFont="1" applyFill="1" applyBorder="1" applyAlignment="1">
      <alignment horizontal="center"/>
    </xf>
    <xf numFmtId="0" fontId="15" fillId="7" borderId="28" xfId="0" applyFont="1" applyFill="1" applyBorder="1"/>
    <xf numFmtId="165" fontId="7" fillId="6" borderId="8" xfId="2" applyNumberFormat="1" applyFont="1" applyFill="1" applyBorder="1" applyAlignment="1">
      <alignment horizontal="center"/>
    </xf>
    <xf numFmtId="0" fontId="8" fillId="8" borderId="9" xfId="0" applyFont="1" applyFill="1" applyBorder="1"/>
    <xf numFmtId="0" fontId="15" fillId="0" borderId="31" xfId="0" applyFont="1" applyBorder="1"/>
    <xf numFmtId="0" fontId="15" fillId="8" borderId="9" xfId="0" applyFont="1" applyFill="1" applyBorder="1"/>
    <xf numFmtId="0" fontId="15" fillId="5" borderId="22" xfId="0" applyFont="1" applyFill="1" applyBorder="1"/>
    <xf numFmtId="0" fontId="15" fillId="6" borderId="28" xfId="0" applyFont="1" applyFill="1" applyBorder="1"/>
    <xf numFmtId="0" fontId="7" fillId="9" borderId="18" xfId="0" applyFont="1" applyFill="1" applyBorder="1"/>
    <xf numFmtId="165" fontId="7" fillId="9" borderId="18" xfId="0" applyNumberFormat="1" applyFont="1" applyFill="1" applyBorder="1" applyAlignment="1"/>
    <xf numFmtId="0" fontId="7" fillId="4" borderId="18" xfId="0" applyFont="1" applyFill="1" applyBorder="1"/>
    <xf numFmtId="165" fontId="15" fillId="9" borderId="28" xfId="0" applyNumberFormat="1" applyFont="1" applyFill="1" applyBorder="1" applyAlignment="1"/>
    <xf numFmtId="0" fontId="15" fillId="4" borderId="28" xfId="0" applyFont="1" applyFill="1" applyBorder="1"/>
    <xf numFmtId="165" fontId="7" fillId="9" borderId="8" xfId="0" applyNumberFormat="1" applyFont="1" applyFill="1" applyBorder="1" applyAlignment="1">
      <alignment horizontal="center"/>
    </xf>
    <xf numFmtId="41" fontId="7" fillId="9" borderId="6" xfId="0" applyNumberFormat="1" applyFont="1" applyFill="1" applyBorder="1"/>
    <xf numFmtId="41" fontId="7" fillId="8" borderId="6" xfId="0" applyNumberFormat="1" applyFont="1" applyFill="1" applyBorder="1"/>
    <xf numFmtId="41" fontId="7" fillId="4" borderId="6" xfId="0" applyNumberFormat="1" applyFont="1" applyFill="1" applyBorder="1"/>
    <xf numFmtId="41" fontId="7" fillId="9" borderId="7" xfId="0" applyNumberFormat="1" applyFont="1" applyFill="1" applyBorder="1"/>
    <xf numFmtId="41" fontId="7" fillId="8" borderId="7" xfId="0" applyNumberFormat="1" applyFont="1" applyFill="1" applyBorder="1"/>
    <xf numFmtId="41" fontId="7" fillId="4" borderId="7" xfId="0" applyNumberFormat="1" applyFont="1" applyFill="1" applyBorder="1"/>
    <xf numFmtId="41" fontId="7" fillId="9" borderId="19" xfId="0" applyNumberFormat="1" applyFont="1" applyFill="1" applyBorder="1"/>
    <xf numFmtId="41" fontId="7" fillId="8" borderId="19" xfId="0" applyNumberFormat="1" applyFont="1" applyFill="1" applyBorder="1"/>
    <xf numFmtId="41" fontId="7" fillId="4" borderId="19" xfId="0" applyNumberFormat="1" applyFont="1" applyFill="1" applyBorder="1"/>
    <xf numFmtId="41" fontId="7" fillId="9" borderId="20" xfId="0" applyNumberFormat="1" applyFont="1" applyFill="1" applyBorder="1"/>
    <xf numFmtId="41" fontId="7" fillId="8" borderId="20" xfId="0" applyNumberFormat="1" applyFont="1" applyFill="1" applyBorder="1"/>
    <xf numFmtId="41" fontId="7" fillId="4" borderId="20" xfId="0" applyNumberFormat="1" applyFont="1" applyFill="1" applyBorder="1"/>
    <xf numFmtId="164" fontId="7" fillId="9" borderId="20" xfId="0" applyNumberFormat="1" applyFont="1" applyFill="1" applyBorder="1"/>
    <xf numFmtId="164" fontId="7" fillId="8" borderId="20" xfId="0" applyNumberFormat="1" applyFont="1" applyFill="1" applyBorder="1"/>
    <xf numFmtId="164" fontId="7" fillId="4" borderId="20" xfId="0" applyNumberFormat="1" applyFont="1" applyFill="1" applyBorder="1"/>
    <xf numFmtId="0" fontId="2" fillId="0" borderId="64" xfId="0" applyFont="1" applyBorder="1"/>
    <xf numFmtId="0" fontId="2" fillId="0" borderId="65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3" xfId="0" applyFont="1" applyBorder="1"/>
    <xf numFmtId="41" fontId="0" fillId="0" borderId="56" xfId="0" applyNumberFormat="1" applyBorder="1"/>
    <xf numFmtId="41" fontId="0" fillId="0" borderId="49" xfId="0" applyNumberFormat="1" applyBorder="1"/>
    <xf numFmtId="41" fontId="0" fillId="0" borderId="51" xfId="0" applyNumberFormat="1" applyBorder="1"/>
    <xf numFmtId="41" fontId="0" fillId="0" borderId="47" xfId="0" applyNumberFormat="1" applyBorder="1"/>
    <xf numFmtId="41" fontId="0" fillId="0" borderId="53" xfId="0" applyNumberFormat="1" applyBorder="1"/>
    <xf numFmtId="0" fontId="2" fillId="13" borderId="62" xfId="0" applyFont="1" applyFill="1" applyBorder="1" applyAlignment="1">
      <alignment horizontal="right"/>
    </xf>
    <xf numFmtId="0" fontId="2" fillId="13" borderId="68" xfId="0" applyFont="1" applyFill="1" applyBorder="1" applyAlignment="1">
      <alignment horizontal="center"/>
    </xf>
    <xf numFmtId="0" fontId="2" fillId="13" borderId="63" xfId="0" applyFont="1" applyFill="1" applyBorder="1" applyAlignment="1">
      <alignment horizontal="right"/>
    </xf>
    <xf numFmtId="0" fontId="2" fillId="13" borderId="29" xfId="0" applyFont="1" applyFill="1" applyBorder="1" applyAlignment="1">
      <alignment horizontal="center"/>
    </xf>
    <xf numFmtId="0" fontId="9" fillId="13" borderId="59" xfId="0" applyFont="1" applyFill="1" applyBorder="1" applyAlignment="1">
      <alignment horizontal="center"/>
    </xf>
    <xf numFmtId="10" fontId="9" fillId="13" borderId="60" xfId="0" applyNumberFormat="1" applyFont="1" applyFill="1" applyBorder="1" applyAlignment="1">
      <alignment horizontal="center"/>
    </xf>
    <xf numFmtId="10" fontId="9" fillId="13" borderId="61" xfId="0" applyNumberFormat="1" applyFont="1" applyFill="1" applyBorder="1" applyAlignment="1">
      <alignment horizontal="center"/>
    </xf>
    <xf numFmtId="10" fontId="9" fillId="13" borderId="53" xfId="0" applyNumberFormat="1" applyFont="1" applyFill="1" applyBorder="1" applyAlignment="1">
      <alignment horizontal="center"/>
    </xf>
    <xf numFmtId="10" fontId="9" fillId="13" borderId="54" xfId="0" applyNumberFormat="1" applyFont="1" applyFill="1" applyBorder="1" applyAlignment="1">
      <alignment horizontal="center"/>
    </xf>
    <xf numFmtId="10" fontId="9" fillId="13" borderId="55" xfId="0" applyNumberFormat="1" applyFont="1" applyFill="1" applyBorder="1" applyAlignment="1">
      <alignment horizontal="center"/>
    </xf>
    <xf numFmtId="41" fontId="0" fillId="13" borderId="53" xfId="0" applyNumberFormat="1" applyFill="1" applyBorder="1"/>
    <xf numFmtId="41" fontId="0" fillId="13" borderId="54" xfId="0" applyNumberFormat="1" applyFill="1" applyBorder="1"/>
    <xf numFmtId="41" fontId="0" fillId="13" borderId="55" xfId="0" applyNumberFormat="1" applyFill="1" applyBorder="1"/>
    <xf numFmtId="0" fontId="7" fillId="4" borderId="28" xfId="0" applyFont="1" applyFill="1" applyBorder="1"/>
    <xf numFmtId="0" fontId="7" fillId="4" borderId="31" xfId="0" applyFont="1" applyFill="1" applyBorder="1"/>
    <xf numFmtId="0" fontId="7" fillId="5" borderId="28" xfId="0" applyFont="1" applyFill="1" applyBorder="1"/>
    <xf numFmtId="0" fontId="7" fillId="4" borderId="43" xfId="0" applyFont="1" applyFill="1" applyBorder="1"/>
    <xf numFmtId="0" fontId="7" fillId="5" borderId="18" xfId="0" applyFont="1" applyFill="1" applyBorder="1"/>
    <xf numFmtId="0" fontId="15" fillId="4" borderId="31" xfId="0" applyFont="1" applyFill="1" applyBorder="1"/>
    <xf numFmtId="0" fontId="15" fillId="5" borderId="28" xfId="0" applyFont="1" applyFill="1" applyBorder="1"/>
    <xf numFmtId="165" fontId="7" fillId="4" borderId="34" xfId="2" applyNumberFormat="1" applyFont="1" applyFill="1" applyBorder="1" applyAlignment="1">
      <alignment horizontal="center"/>
    </xf>
    <xf numFmtId="165" fontId="7" fillId="4" borderId="36" xfId="2" applyNumberFormat="1" applyFont="1" applyFill="1" applyBorder="1" applyAlignment="1">
      <alignment horizontal="center"/>
    </xf>
    <xf numFmtId="165" fontId="7" fillId="5" borderId="34" xfId="2" applyNumberFormat="1" applyFont="1" applyFill="1" applyBorder="1" applyAlignment="1">
      <alignment horizontal="center"/>
    </xf>
    <xf numFmtId="41" fontId="7" fillId="4" borderId="37" xfId="0" applyNumberFormat="1" applyFont="1" applyFill="1" applyBorder="1"/>
    <xf numFmtId="41" fontId="7" fillId="5" borderId="6" xfId="0" applyNumberFormat="1" applyFont="1" applyFill="1" applyBorder="1"/>
    <xf numFmtId="41" fontId="7" fillId="4" borderId="38" xfId="0" applyNumberFormat="1" applyFont="1" applyFill="1" applyBorder="1"/>
    <xf numFmtId="41" fontId="7" fillId="5" borderId="7" xfId="0" applyNumberFormat="1" applyFont="1" applyFill="1" applyBorder="1"/>
    <xf numFmtId="41" fontId="7" fillId="4" borderId="39" xfId="0" applyNumberFormat="1" applyFont="1" applyFill="1" applyBorder="1"/>
    <xf numFmtId="41" fontId="7" fillId="5" borderId="19" xfId="0" applyNumberFormat="1" applyFont="1" applyFill="1" applyBorder="1"/>
    <xf numFmtId="41" fontId="7" fillId="4" borderId="5" xfId="0" applyNumberFormat="1" applyFont="1" applyFill="1" applyBorder="1"/>
    <xf numFmtId="41" fontId="7" fillId="5" borderId="20" xfId="0" applyNumberFormat="1" applyFont="1" applyFill="1" applyBorder="1"/>
    <xf numFmtId="164" fontId="7" fillId="4" borderId="5" xfId="0" applyNumberFormat="1" applyFont="1" applyFill="1" applyBorder="1"/>
    <xf numFmtId="164" fontId="7" fillId="5" borderId="20" xfId="0" applyNumberFormat="1" applyFont="1" applyFill="1" applyBorder="1"/>
    <xf numFmtId="0" fontId="7" fillId="9" borderId="28" xfId="0" applyFont="1" applyFill="1" applyBorder="1"/>
    <xf numFmtId="0" fontId="0" fillId="8" borderId="28" xfId="0" applyFill="1" applyBorder="1"/>
    <xf numFmtId="0" fontId="0" fillId="8" borderId="18" xfId="0" applyFill="1" applyBorder="1"/>
    <xf numFmtId="0" fontId="8" fillId="8" borderId="28" xfId="0" applyFont="1" applyFill="1" applyBorder="1"/>
    <xf numFmtId="165" fontId="9" fillId="9" borderId="8" xfId="0" applyNumberFormat="1" applyFont="1" applyFill="1" applyBorder="1" applyAlignment="1">
      <alignment horizontal="center"/>
    </xf>
    <xf numFmtId="165" fontId="7" fillId="8" borderId="34" xfId="0" applyNumberFormat="1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indent="4"/>
    </xf>
    <xf numFmtId="0" fontId="18" fillId="0" borderId="0" xfId="0" applyFont="1" applyAlignment="1">
      <alignment horizontal="left" vertical="center" indent="8"/>
    </xf>
    <xf numFmtId="0" fontId="18" fillId="0" borderId="0" xfId="0" applyFont="1" applyAlignment="1">
      <alignment horizontal="left" vertical="center" indent="1"/>
    </xf>
  </cellXfs>
  <cellStyles count="3">
    <cellStyle name="Normal" xfId="0" builtinId="0"/>
    <cellStyle name="Normal_FY2002_EqPup_6" xfId="2"/>
    <cellStyle name="Percent" xfId="1" builtinId="5"/>
  </cellStyles>
  <dxfs count="51"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indexed="45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indexed="45"/>
        </patternFill>
      </fill>
    </dxf>
    <dxf>
      <fill>
        <patternFill>
          <bgColor rgb="FFFF99FF"/>
        </patternFill>
      </fill>
    </dxf>
    <dxf>
      <fill>
        <patternFill>
          <bgColor indexed="4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66FFFF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3:A16"/>
  <sheetViews>
    <sheetView tabSelected="1" workbookViewId="0">
      <selection activeCell="E25" sqref="E25"/>
    </sheetView>
  </sheetViews>
  <sheetFormatPr defaultRowHeight="12.75" x14ac:dyDescent="0.2"/>
  <cols>
    <col min="1" max="1" width="9.140625" customWidth="1"/>
  </cols>
  <sheetData>
    <row r="3" spans="1:1" ht="15" x14ac:dyDescent="0.2">
      <c r="A3" s="372" t="s">
        <v>537</v>
      </c>
    </row>
    <row r="4" spans="1:1" ht="15" x14ac:dyDescent="0.2">
      <c r="A4" s="373" t="s">
        <v>524</v>
      </c>
    </row>
    <row r="5" spans="1:1" ht="15" x14ac:dyDescent="0.2">
      <c r="A5" s="373" t="s">
        <v>525</v>
      </c>
    </row>
    <row r="6" spans="1:1" ht="15" x14ac:dyDescent="0.2">
      <c r="A6" s="373" t="s">
        <v>526</v>
      </c>
    </row>
    <row r="7" spans="1:1" ht="15" x14ac:dyDescent="0.2">
      <c r="A7" s="374" t="s">
        <v>527</v>
      </c>
    </row>
    <row r="8" spans="1:1" ht="15" x14ac:dyDescent="0.2">
      <c r="A8" s="374" t="s">
        <v>528</v>
      </c>
    </row>
    <row r="9" spans="1:1" ht="15" x14ac:dyDescent="0.2">
      <c r="A9" s="372" t="s">
        <v>529</v>
      </c>
    </row>
    <row r="10" spans="1:1" ht="15" x14ac:dyDescent="0.2">
      <c r="A10" s="375" t="s">
        <v>530</v>
      </c>
    </row>
    <row r="11" spans="1:1" ht="15" x14ac:dyDescent="0.2">
      <c r="A11" s="375" t="s">
        <v>531</v>
      </c>
    </row>
    <row r="12" spans="1:1" ht="15" x14ac:dyDescent="0.2">
      <c r="A12" s="375" t="s">
        <v>532</v>
      </c>
    </row>
    <row r="13" spans="1:1" ht="15" x14ac:dyDescent="0.2">
      <c r="A13" s="375" t="s">
        <v>533</v>
      </c>
    </row>
    <row r="14" spans="1:1" ht="15" x14ac:dyDescent="0.2">
      <c r="A14" s="375" t="s">
        <v>534</v>
      </c>
    </row>
    <row r="15" spans="1:1" ht="15" x14ac:dyDescent="0.2">
      <c r="A15" s="375" t="s">
        <v>535</v>
      </c>
    </row>
    <row r="16" spans="1:1" ht="15" x14ac:dyDescent="0.2">
      <c r="A16" s="375" t="s">
        <v>536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54"/>
  <sheetViews>
    <sheetView zoomScale="85" zoomScaleNormal="85" workbookViewId="0">
      <pane xSplit="5" ySplit="16" topLeftCell="F17" activePane="bottomRight" state="frozen"/>
      <selection activeCell="R166" sqref="R166"/>
      <selection pane="topRight" activeCell="R166" sqref="R166"/>
      <selection pane="bottomLeft" activeCell="R166" sqref="R166"/>
      <selection pane="bottomRight" activeCell="H4" sqref="H4"/>
    </sheetView>
  </sheetViews>
  <sheetFormatPr defaultRowHeight="12.75" x14ac:dyDescent="0.2"/>
  <cols>
    <col min="1" max="1" width="7" style="8" customWidth="1"/>
    <col min="2" max="2" width="38.7109375" style="8" customWidth="1"/>
    <col min="3" max="3" width="9.42578125" style="245" bestFit="1" customWidth="1"/>
    <col min="4" max="4" width="6.7109375" style="8" bestFit="1" customWidth="1"/>
    <col min="5" max="5" width="3.42578125" style="8" customWidth="1"/>
    <col min="6" max="7" width="15.28515625" style="7" customWidth="1"/>
    <col min="8" max="8" width="15.85546875" style="7" bestFit="1" customWidth="1"/>
    <col min="9" max="14" width="15.42578125" style="7" customWidth="1"/>
    <col min="16" max="16" width="12.140625" bestFit="1" customWidth="1"/>
  </cols>
  <sheetData>
    <row r="1" spans="1:21" ht="15.75" x14ac:dyDescent="0.25">
      <c r="A1" s="1" t="s">
        <v>519</v>
      </c>
      <c r="B1" s="2"/>
      <c r="C1" s="244"/>
      <c r="D1" s="2"/>
      <c r="E1" s="3"/>
      <c r="F1"/>
      <c r="G1"/>
      <c r="H1"/>
      <c r="I1"/>
      <c r="J1"/>
      <c r="K1"/>
      <c r="L1" s="220" t="s">
        <v>499</v>
      </c>
      <c r="M1"/>
      <c r="N1"/>
      <c r="P1" s="333" t="s">
        <v>513</v>
      </c>
      <c r="Q1" s="337"/>
      <c r="R1" s="338">
        <f>Q2</f>
        <v>0.02</v>
      </c>
      <c r="S1" s="338">
        <f>R2</f>
        <v>0.01</v>
      </c>
      <c r="T1" s="339">
        <f>S2</f>
        <v>5.0000000000000001E-3</v>
      </c>
      <c r="U1" s="334" t="s">
        <v>502</v>
      </c>
    </row>
    <row r="2" spans="1:21" ht="13.5" thickBot="1" x14ac:dyDescent="0.25">
      <c r="A2" s="4"/>
      <c r="B2" s="2"/>
      <c r="C2" s="244"/>
      <c r="D2" s="2"/>
      <c r="E2" s="5" t="s">
        <v>0</v>
      </c>
      <c r="F2"/>
      <c r="G2"/>
      <c r="H2" s="153" t="s">
        <v>515</v>
      </c>
      <c r="I2" s="153"/>
      <c r="J2"/>
      <c r="K2"/>
      <c r="L2" s="58" t="s">
        <v>95</v>
      </c>
      <c r="M2" s="59" t="s">
        <v>96</v>
      </c>
      <c r="N2" s="179">
        <v>8</v>
      </c>
      <c r="P2" s="335" t="s">
        <v>514</v>
      </c>
      <c r="Q2" s="340">
        <v>0.02</v>
      </c>
      <c r="R2" s="341">
        <v>0.01</v>
      </c>
      <c r="S2" s="341">
        <v>5.0000000000000001E-3</v>
      </c>
      <c r="T2" s="342">
        <v>0</v>
      </c>
      <c r="U2" s="336" t="s">
        <v>516</v>
      </c>
    </row>
    <row r="3" spans="1:21" x14ac:dyDescent="0.2">
      <c r="A3" s="6" t="s">
        <v>1</v>
      </c>
      <c r="B3" s="2"/>
      <c r="C3" s="244"/>
      <c r="D3" s="2"/>
      <c r="E3" s="5" t="s">
        <v>0</v>
      </c>
      <c r="F3"/>
      <c r="G3"/>
      <c r="J3"/>
      <c r="K3"/>
      <c r="L3"/>
      <c r="M3"/>
      <c r="N3"/>
      <c r="P3" s="323" t="s">
        <v>503</v>
      </c>
      <c r="Q3" s="328">
        <f t="shared" ref="Q3:Q16" si="0">COUNTIFS($L$17:$L$253,"&gt;="&amp;Q$2,$C$17:$C$253,"="&amp;$P3)</f>
        <v>0</v>
      </c>
      <c r="R3" s="235">
        <f t="shared" ref="R3:S16" si="1">COUNTIFS($L$17:$L$253,"&gt;="&amp;R$2,$L$17:$L$253,"&lt;"&amp;R$1,$C$17:$C$253,"="&amp;$P3)</f>
        <v>1</v>
      </c>
      <c r="S3" s="235">
        <f t="shared" si="1"/>
        <v>2</v>
      </c>
      <c r="T3" s="236">
        <f>COUNTIFS($L$17:$L$253,"&gt;"&amp;T$2,$L$17:$L$253,"&lt;"&amp;T$1,$C$17:$C$253,"="&amp;$P3)</f>
        <v>6</v>
      </c>
      <c r="U3" s="236">
        <f>SUM(Q3:T3)</f>
        <v>9</v>
      </c>
    </row>
    <row r="4" spans="1:21" x14ac:dyDescent="0.2">
      <c r="A4" s="2"/>
      <c r="D4" s="2"/>
      <c r="E4" s="5" t="s">
        <v>0</v>
      </c>
      <c r="F4" s="9"/>
      <c r="G4" s="10"/>
      <c r="H4" s="10"/>
      <c r="I4"/>
      <c r="J4"/>
      <c r="K4"/>
      <c r="L4"/>
      <c r="M4"/>
      <c r="N4"/>
      <c r="P4" s="324" t="s">
        <v>505</v>
      </c>
      <c r="Q4" s="329">
        <f t="shared" si="0"/>
        <v>0</v>
      </c>
      <c r="R4" s="228">
        <f t="shared" si="1"/>
        <v>2</v>
      </c>
      <c r="S4" s="228">
        <f t="shared" si="1"/>
        <v>6</v>
      </c>
      <c r="T4" s="231">
        <f t="shared" ref="T4:T16" si="2">COUNTIFS($L$17:$L$253,"&gt;"&amp;T$2,$L$17:$L$253,"&lt;"&amp;T$1,$C$17:$C$253,"="&amp;$P4)</f>
        <v>4</v>
      </c>
      <c r="U4" s="231">
        <f t="shared" ref="U4:U16" si="3">SUM(Q4:T4)</f>
        <v>12</v>
      </c>
    </row>
    <row r="5" spans="1:21" x14ac:dyDescent="0.2">
      <c r="A5" s="2"/>
      <c r="B5" s="218" t="s">
        <v>498</v>
      </c>
      <c r="D5" s="2"/>
      <c r="E5" s="5" t="s">
        <v>0</v>
      </c>
      <c r="F5"/>
      <c r="G5"/>
      <c r="H5"/>
      <c r="I5"/>
      <c r="J5"/>
      <c r="K5"/>
      <c r="L5"/>
      <c r="M5"/>
      <c r="N5"/>
      <c r="P5" s="325" t="s">
        <v>507</v>
      </c>
      <c r="Q5" s="330">
        <f t="shared" si="0"/>
        <v>0</v>
      </c>
      <c r="R5" s="229">
        <f t="shared" si="1"/>
        <v>0</v>
      </c>
      <c r="S5" s="229">
        <f t="shared" si="1"/>
        <v>5</v>
      </c>
      <c r="T5" s="232">
        <f t="shared" si="2"/>
        <v>9</v>
      </c>
      <c r="U5" s="232">
        <f t="shared" si="3"/>
        <v>14</v>
      </c>
    </row>
    <row r="6" spans="1:21" x14ac:dyDescent="0.2">
      <c r="A6" s="2"/>
      <c r="B6" s="11" t="s">
        <v>2</v>
      </c>
      <c r="D6" s="2"/>
      <c r="E6" s="5" t="s">
        <v>0</v>
      </c>
      <c r="F6"/>
      <c r="G6"/>
      <c r="H6"/>
      <c r="I6"/>
      <c r="J6"/>
      <c r="K6"/>
      <c r="L6"/>
      <c r="M6"/>
      <c r="N6"/>
      <c r="P6" s="326" t="s">
        <v>506</v>
      </c>
      <c r="Q6" s="331">
        <f t="shared" si="0"/>
        <v>0</v>
      </c>
      <c r="R6" s="227">
        <f t="shared" si="1"/>
        <v>1</v>
      </c>
      <c r="S6" s="227">
        <f t="shared" si="1"/>
        <v>6</v>
      </c>
      <c r="T6" s="230">
        <f t="shared" si="2"/>
        <v>3</v>
      </c>
      <c r="U6" s="230">
        <f t="shared" si="3"/>
        <v>10</v>
      </c>
    </row>
    <row r="7" spans="1:21" x14ac:dyDescent="0.2">
      <c r="A7" s="2"/>
      <c r="B7" s="12" t="s">
        <v>3</v>
      </c>
      <c r="D7" s="2"/>
      <c r="E7" s="5" t="s">
        <v>0</v>
      </c>
      <c r="M7"/>
      <c r="N7"/>
      <c r="P7" s="324" t="s">
        <v>508</v>
      </c>
      <c r="Q7" s="329">
        <f t="shared" si="0"/>
        <v>0</v>
      </c>
      <c r="R7" s="228">
        <f t="shared" si="1"/>
        <v>0</v>
      </c>
      <c r="S7" s="228">
        <f t="shared" si="1"/>
        <v>4</v>
      </c>
      <c r="T7" s="231">
        <f t="shared" si="2"/>
        <v>8</v>
      </c>
      <c r="U7" s="231">
        <f t="shared" si="3"/>
        <v>12</v>
      </c>
    </row>
    <row r="8" spans="1:21" x14ac:dyDescent="0.2">
      <c r="A8" s="2"/>
      <c r="B8" s="14" t="s">
        <v>4</v>
      </c>
      <c r="D8" s="2"/>
      <c r="E8" s="5" t="s">
        <v>0</v>
      </c>
      <c r="F8" s="15"/>
      <c r="G8" s="15"/>
      <c r="H8" s="15"/>
      <c r="I8" s="15"/>
      <c r="J8" s="15"/>
      <c r="K8" s="15"/>
      <c r="L8"/>
      <c r="M8"/>
      <c r="N8"/>
      <c r="P8" s="325" t="s">
        <v>173</v>
      </c>
      <c r="Q8" s="330">
        <f t="shared" si="0"/>
        <v>0</v>
      </c>
      <c r="R8" s="229">
        <f t="shared" si="1"/>
        <v>0</v>
      </c>
      <c r="S8" s="229">
        <f t="shared" si="1"/>
        <v>5</v>
      </c>
      <c r="T8" s="232">
        <f t="shared" si="2"/>
        <v>9</v>
      </c>
      <c r="U8" s="232">
        <f t="shared" si="3"/>
        <v>14</v>
      </c>
    </row>
    <row r="9" spans="1:21" ht="15.75" x14ac:dyDescent="0.25">
      <c r="A9" s="2"/>
      <c r="B9" s="16" t="s">
        <v>5</v>
      </c>
      <c r="D9" s="2"/>
      <c r="E9" s="5" t="s">
        <v>0</v>
      </c>
      <c r="F9" s="219">
        <v>1</v>
      </c>
      <c r="G9" s="219">
        <v>2</v>
      </c>
      <c r="H9" s="219">
        <v>3</v>
      </c>
      <c r="I9" s="219">
        <v>4</v>
      </c>
      <c r="J9" s="219">
        <v>5</v>
      </c>
      <c r="K9" s="219">
        <v>6</v>
      </c>
      <c r="L9" s="219">
        <v>7</v>
      </c>
      <c r="M9"/>
      <c r="N9"/>
      <c r="P9" s="326" t="s">
        <v>195</v>
      </c>
      <c r="Q9" s="331">
        <f t="shared" si="0"/>
        <v>0</v>
      </c>
      <c r="R9" s="227">
        <f t="shared" si="1"/>
        <v>0</v>
      </c>
      <c r="S9" s="227">
        <f t="shared" si="1"/>
        <v>1</v>
      </c>
      <c r="T9" s="230">
        <f t="shared" si="2"/>
        <v>4</v>
      </c>
      <c r="U9" s="230">
        <f t="shared" si="3"/>
        <v>5</v>
      </c>
    </row>
    <row r="10" spans="1:21" ht="13.5" thickBot="1" x14ac:dyDescent="0.25">
      <c r="A10" s="2"/>
      <c r="B10" s="17" t="s">
        <v>6</v>
      </c>
      <c r="D10" s="2"/>
      <c r="E10" s="5" t="s">
        <v>0</v>
      </c>
      <c r="F10" s="18" t="s">
        <v>7</v>
      </c>
      <c r="G10" s="19">
        <v>4480695</v>
      </c>
      <c r="H10" s="20"/>
      <c r="I10"/>
      <c r="J10"/>
      <c r="K10"/>
      <c r="L10"/>
      <c r="M10"/>
      <c r="N10"/>
      <c r="P10" s="324" t="s">
        <v>509</v>
      </c>
      <c r="Q10" s="329">
        <f t="shared" si="0"/>
        <v>0</v>
      </c>
      <c r="R10" s="228">
        <f t="shared" si="1"/>
        <v>1</v>
      </c>
      <c r="S10" s="228">
        <f t="shared" si="1"/>
        <v>3</v>
      </c>
      <c r="T10" s="231">
        <f t="shared" si="2"/>
        <v>2</v>
      </c>
      <c r="U10" s="231">
        <f t="shared" si="3"/>
        <v>6</v>
      </c>
    </row>
    <row r="11" spans="1:21" x14ac:dyDescent="0.2">
      <c r="A11" s="2"/>
      <c r="B11" s="21" t="s">
        <v>8</v>
      </c>
      <c r="D11" s="2"/>
      <c r="E11" s="5" t="s">
        <v>0</v>
      </c>
      <c r="F11" s="22" t="s">
        <v>9</v>
      </c>
      <c r="G11" s="23" t="s">
        <v>10</v>
      </c>
      <c r="H11" s="24" t="s">
        <v>11</v>
      </c>
      <c r="I11" s="25" t="s">
        <v>12</v>
      </c>
      <c r="J11" s="25" t="s">
        <v>13</v>
      </c>
      <c r="K11" s="26" t="s">
        <v>14</v>
      </c>
      <c r="L11" s="26" t="s">
        <v>12</v>
      </c>
      <c r="M11"/>
      <c r="N11"/>
      <c r="P11" s="325" t="s">
        <v>230</v>
      </c>
      <c r="Q11" s="330">
        <f t="shared" si="0"/>
        <v>0</v>
      </c>
      <c r="R11" s="229">
        <f t="shared" si="1"/>
        <v>0</v>
      </c>
      <c r="S11" s="229">
        <f t="shared" si="1"/>
        <v>6</v>
      </c>
      <c r="T11" s="232">
        <f t="shared" si="2"/>
        <v>6</v>
      </c>
      <c r="U11" s="232">
        <f t="shared" si="3"/>
        <v>12</v>
      </c>
    </row>
    <row r="12" spans="1:21" x14ac:dyDescent="0.2">
      <c r="A12" s="2"/>
      <c r="D12" s="2"/>
      <c r="E12" s="3"/>
      <c r="F12" s="27" t="s">
        <v>15</v>
      </c>
      <c r="G12" s="28" t="s">
        <v>16</v>
      </c>
      <c r="H12" s="29" t="s">
        <v>17</v>
      </c>
      <c r="I12" s="30">
        <v>0.65</v>
      </c>
      <c r="J12" s="30">
        <v>0.35</v>
      </c>
      <c r="K12" s="26" t="s">
        <v>18</v>
      </c>
      <c r="L12" s="26" t="s">
        <v>19</v>
      </c>
      <c r="M12"/>
      <c r="N12"/>
      <c r="P12" s="326" t="s">
        <v>510</v>
      </c>
      <c r="Q12" s="331">
        <f t="shared" si="0"/>
        <v>2</v>
      </c>
      <c r="R12" s="227">
        <f t="shared" si="1"/>
        <v>11</v>
      </c>
      <c r="S12" s="227">
        <f t="shared" si="1"/>
        <v>8</v>
      </c>
      <c r="T12" s="230">
        <f t="shared" si="2"/>
        <v>3</v>
      </c>
      <c r="U12" s="230">
        <f t="shared" si="3"/>
        <v>24</v>
      </c>
    </row>
    <row r="13" spans="1:21" x14ac:dyDescent="0.2">
      <c r="A13" s="31" t="s">
        <v>522</v>
      </c>
      <c r="B13" s="32" t="s">
        <v>523</v>
      </c>
      <c r="C13" s="246" t="s">
        <v>502</v>
      </c>
      <c r="D13" s="33" t="s">
        <v>20</v>
      </c>
      <c r="E13" s="34">
        <v>0</v>
      </c>
      <c r="F13" s="35">
        <f>F254</f>
        <v>198841620</v>
      </c>
      <c r="G13" s="36">
        <f t="shared" ref="G13:L13" si="4">G254</f>
        <v>186293454</v>
      </c>
      <c r="H13" s="37">
        <f t="shared" si="4"/>
        <v>12970122</v>
      </c>
      <c r="I13" s="38">
        <f t="shared" si="4"/>
        <v>8430587</v>
      </c>
      <c r="J13" s="38">
        <f t="shared" si="4"/>
        <v>4539544</v>
      </c>
      <c r="K13" s="38">
        <f t="shared" si="4"/>
        <v>1348430757</v>
      </c>
      <c r="L13" s="39">
        <f t="shared" si="4"/>
        <v>6.3E-3</v>
      </c>
      <c r="M13"/>
      <c r="N13"/>
      <c r="P13" s="324" t="s">
        <v>504</v>
      </c>
      <c r="Q13" s="329">
        <f t="shared" si="0"/>
        <v>0</v>
      </c>
      <c r="R13" s="228">
        <f t="shared" si="1"/>
        <v>4</v>
      </c>
      <c r="S13" s="228">
        <f t="shared" si="1"/>
        <v>11</v>
      </c>
      <c r="T13" s="231">
        <f t="shared" si="2"/>
        <v>5</v>
      </c>
      <c r="U13" s="231">
        <f t="shared" si="3"/>
        <v>20</v>
      </c>
    </row>
    <row r="14" spans="1:21" x14ac:dyDescent="0.2">
      <c r="A14" s="40">
        <v>1</v>
      </c>
      <c r="B14" s="41">
        <v>2</v>
      </c>
      <c r="C14" s="247">
        <v>3</v>
      </c>
      <c r="D14" s="40">
        <v>4</v>
      </c>
      <c r="E14" s="40">
        <v>5</v>
      </c>
      <c r="F14" s="42">
        <v>6</v>
      </c>
      <c r="G14" s="43">
        <v>7</v>
      </c>
      <c r="H14" s="44">
        <v>8</v>
      </c>
      <c r="I14" s="45">
        <v>9</v>
      </c>
      <c r="J14" s="45">
        <v>10</v>
      </c>
      <c r="K14" s="45">
        <v>11</v>
      </c>
      <c r="L14" s="45">
        <v>12</v>
      </c>
      <c r="M14"/>
      <c r="N14"/>
      <c r="P14" s="325" t="s">
        <v>232</v>
      </c>
      <c r="Q14" s="330">
        <f t="shared" si="0"/>
        <v>0</v>
      </c>
      <c r="R14" s="229">
        <f t="shared" si="1"/>
        <v>0</v>
      </c>
      <c r="S14" s="229">
        <f t="shared" si="1"/>
        <v>11</v>
      </c>
      <c r="T14" s="232">
        <f t="shared" si="2"/>
        <v>5</v>
      </c>
      <c r="U14" s="232">
        <f t="shared" si="3"/>
        <v>16</v>
      </c>
    </row>
    <row r="15" spans="1:21" x14ac:dyDescent="0.2">
      <c r="A15" s="46"/>
      <c r="B15" s="47"/>
      <c r="C15" s="248"/>
      <c r="D15" s="46"/>
      <c r="E15" s="34"/>
      <c r="F15" s="48"/>
      <c r="G15" s="49"/>
      <c r="H15" s="50"/>
      <c r="I15" s="38"/>
      <c r="J15" s="38"/>
      <c r="K15" s="38"/>
      <c r="L15" s="39">
        <f>IF(OR(LEFT($A15,1)="S",LEFT($A15,1)="V"),0,IF($H15&gt;0,ROUND(I15/K15,4),IF(AND($K15&gt;0,$H15=0),"No recapture",0)))</f>
        <v>0</v>
      </c>
      <c r="M15"/>
      <c r="N15"/>
      <c r="P15" s="326" t="s">
        <v>382</v>
      </c>
      <c r="Q15" s="331">
        <f t="shared" si="0"/>
        <v>0</v>
      </c>
      <c r="R15" s="227">
        <f t="shared" si="1"/>
        <v>2</v>
      </c>
      <c r="S15" s="227">
        <f t="shared" si="1"/>
        <v>17</v>
      </c>
      <c r="T15" s="230">
        <f t="shared" si="2"/>
        <v>6</v>
      </c>
      <c r="U15" s="230">
        <f t="shared" si="3"/>
        <v>25</v>
      </c>
    </row>
    <row r="16" spans="1:21" ht="13.5" thickBot="1" x14ac:dyDescent="0.25">
      <c r="A16" s="51"/>
      <c r="B16" s="52"/>
      <c r="C16" s="249"/>
      <c r="D16" s="53">
        <v>1</v>
      </c>
      <c r="E16" s="53">
        <v>2</v>
      </c>
      <c r="F16" s="54"/>
      <c r="G16" s="55"/>
      <c r="H16" s="56"/>
      <c r="I16" s="57"/>
      <c r="J16" s="57"/>
      <c r="K16" s="57"/>
      <c r="L16" s="57"/>
      <c r="M16"/>
      <c r="N16"/>
      <c r="P16" s="327" t="s">
        <v>444</v>
      </c>
      <c r="Q16" s="332">
        <f t="shared" si="0"/>
        <v>2</v>
      </c>
      <c r="R16" s="233">
        <f t="shared" si="1"/>
        <v>6</v>
      </c>
      <c r="S16" s="233">
        <f t="shared" si="1"/>
        <v>7</v>
      </c>
      <c r="T16" s="234">
        <f t="shared" si="2"/>
        <v>6</v>
      </c>
      <c r="U16" s="234">
        <f t="shared" si="3"/>
        <v>21</v>
      </c>
    </row>
    <row r="17" spans="1:21" ht="13.5" thickBot="1" x14ac:dyDescent="0.25">
      <c r="A17" s="58" t="s">
        <v>21</v>
      </c>
      <c r="B17" s="59" t="s">
        <v>22</v>
      </c>
      <c r="C17" s="250" t="s">
        <v>503</v>
      </c>
      <c r="D17" s="179">
        <v>1</v>
      </c>
      <c r="E17" s="213"/>
      <c r="F17" s="48">
        <v>817264</v>
      </c>
      <c r="G17" s="49">
        <v>781106</v>
      </c>
      <c r="H17" s="50">
        <v>36158</v>
      </c>
      <c r="I17" s="38">
        <v>23503</v>
      </c>
      <c r="J17" s="38">
        <v>12655</v>
      </c>
      <c r="K17" s="38">
        <v>4308920</v>
      </c>
      <c r="L17" s="39">
        <v>5.4999999999999997E-3</v>
      </c>
      <c r="M17"/>
      <c r="N17"/>
      <c r="P17" s="335" t="s">
        <v>517</v>
      </c>
      <c r="Q17" s="343">
        <f>SUM(Q3:Q16)</f>
        <v>4</v>
      </c>
      <c r="R17" s="344">
        <f t="shared" ref="R17:U17" si="5">SUM(R3:R16)</f>
        <v>28</v>
      </c>
      <c r="S17" s="344">
        <f t="shared" si="5"/>
        <v>92</v>
      </c>
      <c r="T17" s="345">
        <f t="shared" si="5"/>
        <v>76</v>
      </c>
      <c r="U17" s="345">
        <f t="shared" si="5"/>
        <v>200</v>
      </c>
    </row>
    <row r="18" spans="1:21" x14ac:dyDescent="0.2">
      <c r="A18" s="58" t="s">
        <v>23</v>
      </c>
      <c r="B18" s="59" t="s">
        <v>24</v>
      </c>
      <c r="C18" s="250" t="s">
        <v>503</v>
      </c>
      <c r="D18" s="179">
        <v>1</v>
      </c>
      <c r="E18" s="214"/>
      <c r="F18" s="48">
        <v>331102</v>
      </c>
      <c r="G18" s="49">
        <v>320137</v>
      </c>
      <c r="H18" s="50">
        <v>10965</v>
      </c>
      <c r="I18" s="38">
        <v>7127</v>
      </c>
      <c r="J18" s="38">
        <v>3838</v>
      </c>
      <c r="K18" s="38">
        <v>2059133</v>
      </c>
      <c r="L18" s="39">
        <v>3.5000000000000001E-3</v>
      </c>
      <c r="M18"/>
      <c r="N18"/>
    </row>
    <row r="19" spans="1:21" x14ac:dyDescent="0.2">
      <c r="A19" s="58" t="s">
        <v>25</v>
      </c>
      <c r="B19" s="59" t="s">
        <v>26</v>
      </c>
      <c r="C19" s="250" t="s">
        <v>503</v>
      </c>
      <c r="D19" s="179">
        <v>1</v>
      </c>
      <c r="E19" s="214"/>
      <c r="F19" s="48">
        <v>348516</v>
      </c>
      <c r="G19" s="49">
        <v>335907</v>
      </c>
      <c r="H19" s="50">
        <v>12609</v>
      </c>
      <c r="I19" s="38">
        <v>8196</v>
      </c>
      <c r="J19" s="38">
        <v>4413</v>
      </c>
      <c r="K19" s="38">
        <v>2484818</v>
      </c>
      <c r="L19" s="39">
        <v>3.3E-3</v>
      </c>
      <c r="M19"/>
      <c r="N19"/>
    </row>
    <row r="20" spans="1:21" x14ac:dyDescent="0.2">
      <c r="A20" s="58" t="s">
        <v>27</v>
      </c>
      <c r="B20" s="59" t="s">
        <v>28</v>
      </c>
      <c r="C20" s="250" t="s">
        <v>503</v>
      </c>
      <c r="D20" s="179">
        <v>1</v>
      </c>
      <c r="E20" s="214"/>
      <c r="F20" s="48">
        <v>190363</v>
      </c>
      <c r="G20" s="49">
        <v>186372</v>
      </c>
      <c r="H20" s="50">
        <v>3991</v>
      </c>
      <c r="I20" s="38">
        <v>2594</v>
      </c>
      <c r="J20" s="38">
        <v>1397</v>
      </c>
      <c r="K20" s="38">
        <v>1478230</v>
      </c>
      <c r="L20" s="39">
        <v>1.8E-3</v>
      </c>
      <c r="M20"/>
      <c r="N20"/>
    </row>
    <row r="21" spans="1:21" x14ac:dyDescent="0.2">
      <c r="A21" s="58" t="s">
        <v>29</v>
      </c>
      <c r="B21" s="59" t="s">
        <v>30</v>
      </c>
      <c r="C21" s="250" t="s">
        <v>503</v>
      </c>
      <c r="D21" s="179">
        <v>1</v>
      </c>
      <c r="E21" s="214"/>
      <c r="F21" s="48">
        <v>358239</v>
      </c>
      <c r="G21" s="49">
        <v>346158</v>
      </c>
      <c r="H21" s="50">
        <v>12081</v>
      </c>
      <c r="I21" s="38">
        <v>7853</v>
      </c>
      <c r="J21" s="38">
        <v>4228</v>
      </c>
      <c r="K21" s="38">
        <v>2538864</v>
      </c>
      <c r="L21" s="39">
        <v>3.0999999999999999E-3</v>
      </c>
      <c r="M21"/>
      <c r="N21"/>
    </row>
    <row r="22" spans="1:21" ht="13.5" thickBot="1" x14ac:dyDescent="0.25">
      <c r="A22" s="60" t="s">
        <v>31</v>
      </c>
      <c r="B22" s="61" t="s">
        <v>32</v>
      </c>
      <c r="C22" s="251" t="s">
        <v>503</v>
      </c>
      <c r="D22" s="189">
        <v>1</v>
      </c>
      <c r="E22" s="215"/>
      <c r="F22" s="62">
        <v>1643945</v>
      </c>
      <c r="G22" s="63">
        <v>1577511</v>
      </c>
      <c r="H22" s="64">
        <v>66434</v>
      </c>
      <c r="I22" s="65">
        <v>43182</v>
      </c>
      <c r="J22" s="65">
        <v>23252</v>
      </c>
      <c r="K22" s="65">
        <v>12317153</v>
      </c>
      <c r="L22" s="66">
        <v>3.5000000000000001E-3</v>
      </c>
      <c r="M22"/>
      <c r="N22"/>
    </row>
    <row r="23" spans="1:21" ht="13.5" thickBot="1" x14ac:dyDescent="0.25">
      <c r="A23" s="67" t="s">
        <v>33</v>
      </c>
      <c r="B23" s="68" t="s">
        <v>34</v>
      </c>
      <c r="C23" s="252" t="s">
        <v>503</v>
      </c>
      <c r="D23" s="190">
        <v>2</v>
      </c>
      <c r="E23" s="214"/>
      <c r="F23" s="69">
        <v>2364809</v>
      </c>
      <c r="G23" s="70">
        <v>2303511</v>
      </c>
      <c r="H23" s="71">
        <v>61298</v>
      </c>
      <c r="I23" s="72">
        <v>39844</v>
      </c>
      <c r="J23" s="72">
        <v>21454</v>
      </c>
      <c r="K23" s="72">
        <v>17937513</v>
      </c>
      <c r="L23" s="73">
        <v>2.2000000000000001E-3</v>
      </c>
      <c r="M23"/>
      <c r="N23"/>
    </row>
    <row r="24" spans="1:21" ht="13.5" thickBot="1" x14ac:dyDescent="0.25">
      <c r="A24" s="67" t="s">
        <v>35</v>
      </c>
      <c r="B24" s="68" t="s">
        <v>36</v>
      </c>
      <c r="C24" s="252" t="s">
        <v>503</v>
      </c>
      <c r="D24" s="190">
        <v>3</v>
      </c>
      <c r="E24" s="214"/>
      <c r="F24" s="69">
        <v>4475087</v>
      </c>
      <c r="G24" s="70">
        <v>3999609</v>
      </c>
      <c r="H24" s="71">
        <v>475478</v>
      </c>
      <c r="I24" s="72">
        <v>309061</v>
      </c>
      <c r="J24" s="72">
        <v>166417</v>
      </c>
      <c r="K24" s="72">
        <v>30428802</v>
      </c>
      <c r="L24" s="73">
        <v>1.0200000000000001E-2</v>
      </c>
      <c r="M24"/>
      <c r="N24"/>
    </row>
    <row r="25" spans="1:21" ht="13.5" thickBot="1" x14ac:dyDescent="0.25">
      <c r="A25" s="118" t="s">
        <v>37</v>
      </c>
      <c r="B25" s="119" t="s">
        <v>38</v>
      </c>
      <c r="C25" s="253" t="s">
        <v>503</v>
      </c>
      <c r="D25" s="191" t="s">
        <v>39</v>
      </c>
      <c r="E25" s="214"/>
      <c r="F25" s="120">
        <v>389349</v>
      </c>
      <c r="G25" s="121">
        <v>358735</v>
      </c>
      <c r="H25" s="122">
        <v>30614</v>
      </c>
      <c r="I25" s="123">
        <v>19899</v>
      </c>
      <c r="J25" s="123">
        <v>10715</v>
      </c>
      <c r="K25" s="123">
        <v>0</v>
      </c>
      <c r="L25" s="124">
        <v>0</v>
      </c>
      <c r="M25"/>
      <c r="N25"/>
    </row>
    <row r="26" spans="1:21" x14ac:dyDescent="0.2">
      <c r="A26" s="154" t="s">
        <v>40</v>
      </c>
      <c r="B26" s="157" t="s">
        <v>41</v>
      </c>
      <c r="C26" s="254" t="s">
        <v>504</v>
      </c>
      <c r="D26" s="188">
        <v>4</v>
      </c>
      <c r="E26" s="214"/>
      <c r="F26" s="160">
        <v>161092</v>
      </c>
      <c r="G26" s="162">
        <v>151259</v>
      </c>
      <c r="H26" s="164">
        <v>9833</v>
      </c>
      <c r="I26" s="166">
        <v>6391</v>
      </c>
      <c r="J26" s="166">
        <v>3442</v>
      </c>
      <c r="K26" s="166">
        <v>1235135</v>
      </c>
      <c r="L26" s="168">
        <v>5.1999999999999998E-3</v>
      </c>
      <c r="M26"/>
      <c r="N26"/>
    </row>
    <row r="27" spans="1:21" x14ac:dyDescent="0.2">
      <c r="A27" s="58" t="s">
        <v>42</v>
      </c>
      <c r="B27" s="59" t="s">
        <v>43</v>
      </c>
      <c r="C27" s="250" t="s">
        <v>504</v>
      </c>
      <c r="D27" s="179">
        <v>4</v>
      </c>
      <c r="E27" s="214"/>
      <c r="F27" s="48">
        <v>812087</v>
      </c>
      <c r="G27" s="49">
        <v>743856</v>
      </c>
      <c r="H27" s="50">
        <v>68231</v>
      </c>
      <c r="I27" s="38">
        <v>44350</v>
      </c>
      <c r="J27" s="38">
        <v>23881</v>
      </c>
      <c r="K27" s="38">
        <v>4554414</v>
      </c>
      <c r="L27" s="39">
        <v>9.7000000000000003E-3</v>
      </c>
      <c r="M27"/>
      <c r="N27"/>
    </row>
    <row r="28" spans="1:21" x14ac:dyDescent="0.2">
      <c r="A28" s="58" t="s">
        <v>44</v>
      </c>
      <c r="B28" s="59" t="s">
        <v>45</v>
      </c>
      <c r="C28" s="250" t="s">
        <v>504</v>
      </c>
      <c r="D28" s="179">
        <v>4</v>
      </c>
      <c r="E28" s="214"/>
      <c r="F28" s="48">
        <v>7654</v>
      </c>
      <c r="G28" s="49">
        <v>7903</v>
      </c>
      <c r="H28" s="50">
        <v>0</v>
      </c>
      <c r="I28" s="38">
        <v>0</v>
      </c>
      <c r="J28" s="38">
        <v>0</v>
      </c>
      <c r="K28" s="38">
        <v>448228</v>
      </c>
      <c r="L28" s="39" t="s">
        <v>521</v>
      </c>
      <c r="M28"/>
      <c r="N28"/>
    </row>
    <row r="29" spans="1:21" x14ac:dyDescent="0.2">
      <c r="A29" s="58" t="s">
        <v>46</v>
      </c>
      <c r="B29" s="59" t="s">
        <v>47</v>
      </c>
      <c r="C29" s="250" t="s">
        <v>503</v>
      </c>
      <c r="D29" s="179">
        <v>4</v>
      </c>
      <c r="E29" s="214"/>
      <c r="F29" s="48">
        <v>223616</v>
      </c>
      <c r="G29" s="49">
        <v>210030</v>
      </c>
      <c r="H29" s="50">
        <v>13586</v>
      </c>
      <c r="I29" s="38">
        <v>8831</v>
      </c>
      <c r="J29" s="38">
        <v>4755</v>
      </c>
      <c r="K29" s="38">
        <v>1745927</v>
      </c>
      <c r="L29" s="39">
        <v>5.1000000000000004E-3</v>
      </c>
      <c r="M29"/>
      <c r="N29"/>
    </row>
    <row r="30" spans="1:21" x14ac:dyDescent="0.2">
      <c r="A30" s="58" t="s">
        <v>48</v>
      </c>
      <c r="B30" s="59" t="s">
        <v>49</v>
      </c>
      <c r="C30" s="250" t="s">
        <v>504</v>
      </c>
      <c r="D30" s="179">
        <v>4</v>
      </c>
      <c r="E30" s="214"/>
      <c r="F30" s="48">
        <v>9861</v>
      </c>
      <c r="G30" s="49">
        <v>8782</v>
      </c>
      <c r="H30" s="50">
        <v>1079</v>
      </c>
      <c r="I30" s="38">
        <v>701</v>
      </c>
      <c r="J30" s="38">
        <v>378</v>
      </c>
      <c r="K30" s="38">
        <v>285682</v>
      </c>
      <c r="L30" s="39">
        <v>2.5000000000000001E-3</v>
      </c>
      <c r="M30"/>
      <c r="N30"/>
    </row>
    <row r="31" spans="1:21" x14ac:dyDescent="0.2">
      <c r="A31" s="74" t="s">
        <v>50</v>
      </c>
      <c r="B31" s="75" t="s">
        <v>51</v>
      </c>
      <c r="C31" s="255" t="s">
        <v>504</v>
      </c>
      <c r="D31" s="180">
        <v>4</v>
      </c>
      <c r="E31" s="215"/>
      <c r="F31" s="76">
        <v>1222321</v>
      </c>
      <c r="G31" s="77">
        <v>1146943</v>
      </c>
      <c r="H31" s="78">
        <v>75378</v>
      </c>
      <c r="I31" s="79">
        <v>48996</v>
      </c>
      <c r="J31" s="79">
        <v>26382</v>
      </c>
      <c r="K31" s="79">
        <v>7021780</v>
      </c>
      <c r="L31" s="80">
        <v>7.0000000000000001E-3</v>
      </c>
      <c r="M31"/>
      <c r="N31"/>
    </row>
    <row r="32" spans="1:21" ht="13.5" thickBot="1" x14ac:dyDescent="0.25">
      <c r="A32" s="81" t="s">
        <v>52</v>
      </c>
      <c r="B32" s="82" t="s">
        <v>53</v>
      </c>
      <c r="C32" s="256" t="s">
        <v>504</v>
      </c>
      <c r="D32" s="192">
        <v>4</v>
      </c>
      <c r="E32" s="215"/>
      <c r="F32" s="83">
        <v>1038351</v>
      </c>
      <c r="G32" s="84">
        <v>959794</v>
      </c>
      <c r="H32" s="85">
        <v>78557</v>
      </c>
      <c r="I32" s="86">
        <v>51062</v>
      </c>
      <c r="J32" s="86">
        <v>27495</v>
      </c>
      <c r="K32" s="86">
        <v>5574915</v>
      </c>
      <c r="L32" s="87">
        <v>9.1999999999999998E-3</v>
      </c>
      <c r="M32"/>
      <c r="N32"/>
    </row>
    <row r="33" spans="1:14" x14ac:dyDescent="0.2">
      <c r="A33" s="154" t="s">
        <v>54</v>
      </c>
      <c r="B33" s="157" t="s">
        <v>55</v>
      </c>
      <c r="C33" s="254" t="s">
        <v>505</v>
      </c>
      <c r="D33" s="188">
        <v>5</v>
      </c>
      <c r="E33" s="214"/>
      <c r="F33" s="160">
        <v>1837440</v>
      </c>
      <c r="G33" s="162">
        <v>1679699</v>
      </c>
      <c r="H33" s="164">
        <v>157741</v>
      </c>
      <c r="I33" s="166">
        <v>102532</v>
      </c>
      <c r="J33" s="166">
        <v>55209</v>
      </c>
      <c r="K33" s="166">
        <v>12365335</v>
      </c>
      <c r="L33" s="168">
        <v>8.3000000000000001E-3</v>
      </c>
      <c r="M33"/>
      <c r="N33"/>
    </row>
    <row r="34" spans="1:14" x14ac:dyDescent="0.2">
      <c r="A34" s="58" t="s">
        <v>56</v>
      </c>
      <c r="B34" s="59" t="s">
        <v>57</v>
      </c>
      <c r="C34" s="250" t="s">
        <v>505</v>
      </c>
      <c r="D34" s="179">
        <v>5</v>
      </c>
      <c r="E34" s="214"/>
      <c r="F34" s="48">
        <v>58613</v>
      </c>
      <c r="G34" s="49">
        <v>76698</v>
      </c>
      <c r="H34" s="50">
        <v>0</v>
      </c>
      <c r="I34" s="38">
        <v>0</v>
      </c>
      <c r="J34" s="38">
        <v>0</v>
      </c>
      <c r="K34" s="38">
        <v>2387566</v>
      </c>
      <c r="L34" s="39" t="s">
        <v>521</v>
      </c>
      <c r="M34"/>
      <c r="N34"/>
    </row>
    <row r="35" spans="1:14" x14ac:dyDescent="0.2">
      <c r="A35" s="58" t="s">
        <v>58</v>
      </c>
      <c r="B35" s="59" t="s">
        <v>59</v>
      </c>
      <c r="C35" s="250" t="s">
        <v>505</v>
      </c>
      <c r="D35" s="179">
        <v>5</v>
      </c>
      <c r="E35" s="214"/>
      <c r="F35" s="48">
        <v>657900</v>
      </c>
      <c r="G35" s="49">
        <v>599583</v>
      </c>
      <c r="H35" s="50">
        <v>58317</v>
      </c>
      <c r="I35" s="38">
        <v>37906</v>
      </c>
      <c r="J35" s="38">
        <v>20411</v>
      </c>
      <c r="K35" s="38">
        <v>3981338</v>
      </c>
      <c r="L35" s="39">
        <v>9.4999999999999998E-3</v>
      </c>
      <c r="M35"/>
      <c r="N35"/>
    </row>
    <row r="36" spans="1:14" x14ac:dyDescent="0.2">
      <c r="A36" s="58" t="s">
        <v>60</v>
      </c>
      <c r="B36" s="59" t="s">
        <v>61</v>
      </c>
      <c r="C36" s="250" t="s">
        <v>505</v>
      </c>
      <c r="D36" s="179">
        <v>5</v>
      </c>
      <c r="E36" s="214"/>
      <c r="F36" s="48">
        <v>527144</v>
      </c>
      <c r="G36" s="49">
        <v>492787</v>
      </c>
      <c r="H36" s="50">
        <v>34357</v>
      </c>
      <c r="I36" s="38">
        <v>22332</v>
      </c>
      <c r="J36" s="38">
        <v>12025</v>
      </c>
      <c r="K36" s="38">
        <v>3502723</v>
      </c>
      <c r="L36" s="39">
        <v>6.4000000000000003E-3</v>
      </c>
      <c r="M36"/>
      <c r="N36"/>
    </row>
    <row r="37" spans="1:14" x14ac:dyDescent="0.2">
      <c r="A37" s="58" t="s">
        <v>62</v>
      </c>
      <c r="B37" s="59" t="s">
        <v>63</v>
      </c>
      <c r="C37" s="250" t="s">
        <v>505</v>
      </c>
      <c r="D37" s="179">
        <v>5</v>
      </c>
      <c r="E37" s="214"/>
      <c r="F37" s="48">
        <v>52412</v>
      </c>
      <c r="G37" s="49">
        <v>47435</v>
      </c>
      <c r="H37" s="50">
        <v>4977</v>
      </c>
      <c r="I37" s="38">
        <v>3235</v>
      </c>
      <c r="J37" s="38">
        <v>1742</v>
      </c>
      <c r="K37" s="38">
        <v>271719</v>
      </c>
      <c r="L37" s="39">
        <v>1.1900000000000001E-2</v>
      </c>
      <c r="M37"/>
      <c r="N37"/>
    </row>
    <row r="38" spans="1:14" ht="13.5" thickBot="1" x14ac:dyDescent="0.25">
      <c r="A38" s="60" t="s">
        <v>64</v>
      </c>
      <c r="B38" s="61" t="s">
        <v>65</v>
      </c>
      <c r="C38" s="251" t="s">
        <v>505</v>
      </c>
      <c r="D38" s="189">
        <v>5</v>
      </c>
      <c r="E38" s="215"/>
      <c r="F38" s="62">
        <v>3164794</v>
      </c>
      <c r="G38" s="63">
        <v>3174586</v>
      </c>
      <c r="H38" s="64">
        <v>0</v>
      </c>
      <c r="I38" s="65">
        <v>0</v>
      </c>
      <c r="J38" s="65">
        <v>0</v>
      </c>
      <c r="K38" s="65">
        <v>24409512</v>
      </c>
      <c r="L38" s="66" t="s">
        <v>521</v>
      </c>
      <c r="M38"/>
      <c r="N38"/>
    </row>
    <row r="39" spans="1:14" ht="13.5" thickBot="1" x14ac:dyDescent="0.25">
      <c r="A39" s="118" t="s">
        <v>66</v>
      </c>
      <c r="B39" s="119" t="s">
        <v>67</v>
      </c>
      <c r="C39" s="253" t="s">
        <v>505</v>
      </c>
      <c r="D39" s="191" t="s">
        <v>68</v>
      </c>
      <c r="E39" s="214"/>
      <c r="F39" s="120">
        <v>267332</v>
      </c>
      <c r="G39" s="121">
        <v>254538</v>
      </c>
      <c r="H39" s="122">
        <v>12794</v>
      </c>
      <c r="I39" s="123">
        <v>8316</v>
      </c>
      <c r="J39" s="123">
        <v>4478</v>
      </c>
      <c r="K39" s="123">
        <v>0</v>
      </c>
      <c r="L39" s="124">
        <v>0</v>
      </c>
      <c r="M39"/>
      <c r="N39"/>
    </row>
    <row r="40" spans="1:14" x14ac:dyDescent="0.2">
      <c r="A40" s="154" t="s">
        <v>69</v>
      </c>
      <c r="B40" s="157" t="s">
        <v>70</v>
      </c>
      <c r="C40" s="254" t="s">
        <v>504</v>
      </c>
      <c r="D40" s="188">
        <v>6</v>
      </c>
      <c r="E40" s="214"/>
      <c r="F40" s="160">
        <v>20213</v>
      </c>
      <c r="G40" s="162">
        <v>24055</v>
      </c>
      <c r="H40" s="164">
        <v>0</v>
      </c>
      <c r="I40" s="166">
        <v>0</v>
      </c>
      <c r="J40" s="166">
        <v>0</v>
      </c>
      <c r="K40" s="166">
        <v>1757774</v>
      </c>
      <c r="L40" s="168" t="s">
        <v>521</v>
      </c>
      <c r="M40"/>
      <c r="N40"/>
    </row>
    <row r="41" spans="1:14" x14ac:dyDescent="0.2">
      <c r="A41" s="58" t="s">
        <v>71</v>
      </c>
      <c r="B41" s="59" t="s">
        <v>72</v>
      </c>
      <c r="C41" s="250" t="s">
        <v>505</v>
      </c>
      <c r="D41" s="179">
        <v>6</v>
      </c>
      <c r="E41" s="214"/>
      <c r="F41" s="48">
        <v>684444</v>
      </c>
      <c r="G41" s="49">
        <v>634271</v>
      </c>
      <c r="H41" s="50">
        <v>50173</v>
      </c>
      <c r="I41" s="38">
        <v>32612</v>
      </c>
      <c r="J41" s="38">
        <v>17561</v>
      </c>
      <c r="K41" s="38">
        <v>5159177</v>
      </c>
      <c r="L41" s="39">
        <v>6.3E-3</v>
      </c>
      <c r="M41"/>
      <c r="N41"/>
    </row>
    <row r="42" spans="1:14" x14ac:dyDescent="0.2">
      <c r="A42" s="58" t="s">
        <v>73</v>
      </c>
      <c r="B42" s="59" t="s">
        <v>74</v>
      </c>
      <c r="C42" s="250" t="s">
        <v>505</v>
      </c>
      <c r="D42" s="179">
        <v>6</v>
      </c>
      <c r="E42" s="214"/>
      <c r="F42" s="48">
        <v>1083324</v>
      </c>
      <c r="G42" s="49">
        <v>1012106</v>
      </c>
      <c r="H42" s="50">
        <v>71218</v>
      </c>
      <c r="I42" s="38">
        <v>46292</v>
      </c>
      <c r="J42" s="38">
        <v>24926</v>
      </c>
      <c r="K42" s="38">
        <v>10144013</v>
      </c>
      <c r="L42" s="39">
        <v>4.5999999999999999E-3</v>
      </c>
      <c r="M42"/>
      <c r="N42"/>
    </row>
    <row r="43" spans="1:14" x14ac:dyDescent="0.2">
      <c r="A43" s="58" t="s">
        <v>75</v>
      </c>
      <c r="B43" s="59" t="s">
        <v>76</v>
      </c>
      <c r="C43" s="250" t="s">
        <v>504</v>
      </c>
      <c r="D43" s="179">
        <v>6</v>
      </c>
      <c r="E43" s="214"/>
      <c r="F43" s="48">
        <v>1713</v>
      </c>
      <c r="G43" s="49">
        <v>2748</v>
      </c>
      <c r="H43" s="50">
        <v>0</v>
      </c>
      <c r="I43" s="38">
        <v>0</v>
      </c>
      <c r="J43" s="38">
        <v>0</v>
      </c>
      <c r="K43" s="38">
        <v>126151</v>
      </c>
      <c r="L43" s="39" t="s">
        <v>521</v>
      </c>
      <c r="M43"/>
      <c r="N43"/>
    </row>
    <row r="44" spans="1:14" x14ac:dyDescent="0.2">
      <c r="A44" s="58" t="s">
        <v>77</v>
      </c>
      <c r="B44" s="59" t="s">
        <v>78</v>
      </c>
      <c r="C44" s="250" t="s">
        <v>504</v>
      </c>
      <c r="D44" s="179">
        <v>6</v>
      </c>
      <c r="E44" s="214"/>
      <c r="F44" s="48">
        <v>17678</v>
      </c>
      <c r="G44" s="49">
        <v>22921</v>
      </c>
      <c r="H44" s="50">
        <v>0</v>
      </c>
      <c r="I44" s="38">
        <v>0</v>
      </c>
      <c r="J44" s="38">
        <v>0</v>
      </c>
      <c r="K44" s="38">
        <v>1313318</v>
      </c>
      <c r="L44" s="39" t="s">
        <v>521</v>
      </c>
      <c r="M44"/>
      <c r="N44"/>
    </row>
    <row r="45" spans="1:14" x14ac:dyDescent="0.2">
      <c r="A45" s="58" t="s">
        <v>79</v>
      </c>
      <c r="B45" s="59" t="s">
        <v>80</v>
      </c>
      <c r="C45" s="250" t="s">
        <v>505</v>
      </c>
      <c r="D45" s="179">
        <v>6</v>
      </c>
      <c r="E45" s="214"/>
      <c r="F45" s="48">
        <v>5687</v>
      </c>
      <c r="G45" s="49">
        <v>7171</v>
      </c>
      <c r="H45" s="50">
        <v>0</v>
      </c>
      <c r="I45" s="38">
        <v>0</v>
      </c>
      <c r="J45" s="38">
        <v>0</v>
      </c>
      <c r="K45" s="38">
        <v>409328</v>
      </c>
      <c r="L45" s="39" t="s">
        <v>521</v>
      </c>
      <c r="M45"/>
      <c r="N45"/>
    </row>
    <row r="46" spans="1:14" x14ac:dyDescent="0.2">
      <c r="A46" s="58" t="s">
        <v>81</v>
      </c>
      <c r="B46" s="59" t="s">
        <v>82</v>
      </c>
      <c r="C46" s="250" t="s">
        <v>505</v>
      </c>
      <c r="D46" s="179">
        <v>6</v>
      </c>
      <c r="E46" s="214"/>
      <c r="F46" s="48">
        <v>253298</v>
      </c>
      <c r="G46" s="49">
        <v>228119</v>
      </c>
      <c r="H46" s="50">
        <v>25179</v>
      </c>
      <c r="I46" s="38">
        <v>16366</v>
      </c>
      <c r="J46" s="38">
        <v>8813</v>
      </c>
      <c r="K46" s="38">
        <v>1489483</v>
      </c>
      <c r="L46" s="39">
        <v>1.0999999999999999E-2</v>
      </c>
      <c r="M46"/>
      <c r="N46"/>
    </row>
    <row r="47" spans="1:14" x14ac:dyDescent="0.2">
      <c r="A47" s="58" t="s">
        <v>83</v>
      </c>
      <c r="B47" s="59" t="s">
        <v>84</v>
      </c>
      <c r="C47" s="250" t="s">
        <v>505</v>
      </c>
      <c r="D47" s="179">
        <v>6</v>
      </c>
      <c r="E47" s="214"/>
      <c r="F47" s="48">
        <v>32475</v>
      </c>
      <c r="G47" s="49">
        <v>35773</v>
      </c>
      <c r="H47" s="50">
        <v>0</v>
      </c>
      <c r="I47" s="38">
        <v>0</v>
      </c>
      <c r="J47" s="38">
        <v>0</v>
      </c>
      <c r="K47" s="38">
        <v>2840667</v>
      </c>
      <c r="L47" s="39" t="s">
        <v>521</v>
      </c>
      <c r="M47"/>
      <c r="N47"/>
    </row>
    <row r="48" spans="1:14" x14ac:dyDescent="0.2">
      <c r="A48" s="88" t="s">
        <v>85</v>
      </c>
      <c r="B48" s="89" t="s">
        <v>86</v>
      </c>
      <c r="C48" s="257" t="s">
        <v>504</v>
      </c>
      <c r="D48" s="183">
        <v>6</v>
      </c>
      <c r="E48" s="215"/>
      <c r="F48" s="90">
        <v>320878</v>
      </c>
      <c r="G48" s="91">
        <v>283690</v>
      </c>
      <c r="H48" s="92">
        <v>37188</v>
      </c>
      <c r="I48" s="93">
        <v>24172</v>
      </c>
      <c r="J48" s="93">
        <v>13016</v>
      </c>
      <c r="K48" s="93">
        <v>1530352</v>
      </c>
      <c r="L48" s="94">
        <v>1.5800000000000002E-2</v>
      </c>
      <c r="M48"/>
      <c r="N48"/>
    </row>
    <row r="49" spans="1:14" x14ac:dyDescent="0.2">
      <c r="A49" s="88" t="s">
        <v>87</v>
      </c>
      <c r="B49" s="89" t="s">
        <v>88</v>
      </c>
      <c r="C49" s="257" t="s">
        <v>504</v>
      </c>
      <c r="D49" s="183">
        <v>6</v>
      </c>
      <c r="E49" s="215"/>
      <c r="F49" s="90">
        <v>576563</v>
      </c>
      <c r="G49" s="91">
        <v>534058</v>
      </c>
      <c r="H49" s="92">
        <v>42505</v>
      </c>
      <c r="I49" s="93">
        <v>27628</v>
      </c>
      <c r="J49" s="93">
        <v>14877</v>
      </c>
      <c r="K49" s="93">
        <v>2835336</v>
      </c>
      <c r="L49" s="94">
        <v>9.7000000000000003E-3</v>
      </c>
      <c r="M49"/>
      <c r="N49"/>
    </row>
    <row r="50" spans="1:14" ht="13.5" thickBot="1" x14ac:dyDescent="0.25">
      <c r="A50" s="95" t="s">
        <v>89</v>
      </c>
      <c r="B50" s="96" t="s">
        <v>90</v>
      </c>
      <c r="C50" s="258" t="s">
        <v>382</v>
      </c>
      <c r="D50" s="190">
        <v>6</v>
      </c>
      <c r="E50" s="215"/>
      <c r="F50" s="69">
        <v>892293</v>
      </c>
      <c r="G50" s="70">
        <v>835423</v>
      </c>
      <c r="H50" s="71">
        <v>56870</v>
      </c>
      <c r="I50" s="72">
        <v>36966</v>
      </c>
      <c r="J50" s="72">
        <v>19905</v>
      </c>
      <c r="K50" s="72">
        <v>6618961</v>
      </c>
      <c r="L50" s="73">
        <v>5.5999999999999999E-3</v>
      </c>
      <c r="M50"/>
      <c r="N50"/>
    </row>
    <row r="51" spans="1:14" ht="13.5" thickBot="1" x14ac:dyDescent="0.25">
      <c r="A51" s="97" t="s">
        <v>91</v>
      </c>
      <c r="B51" s="98" t="s">
        <v>92</v>
      </c>
      <c r="C51" s="259" t="s">
        <v>506</v>
      </c>
      <c r="D51" s="193">
        <v>7</v>
      </c>
      <c r="E51" s="214"/>
      <c r="F51" s="99">
        <v>3518568</v>
      </c>
      <c r="G51" s="100">
        <v>3445543</v>
      </c>
      <c r="H51" s="101">
        <v>73025</v>
      </c>
      <c r="I51" s="102">
        <v>47466</v>
      </c>
      <c r="J51" s="102">
        <v>25559</v>
      </c>
      <c r="K51" s="102">
        <v>31441642</v>
      </c>
      <c r="L51" s="103">
        <v>1.5E-3</v>
      </c>
      <c r="M51"/>
      <c r="N51"/>
    </row>
    <row r="52" spans="1:14" x14ac:dyDescent="0.2">
      <c r="A52" s="154" t="s">
        <v>93</v>
      </c>
      <c r="B52" s="157" t="s">
        <v>94</v>
      </c>
      <c r="C52" s="254" t="s">
        <v>507</v>
      </c>
      <c r="D52" s="188">
        <v>8</v>
      </c>
      <c r="E52" s="214"/>
      <c r="F52" s="160">
        <v>561648</v>
      </c>
      <c r="G52" s="162">
        <v>528833</v>
      </c>
      <c r="H52" s="164">
        <v>32815</v>
      </c>
      <c r="I52" s="166">
        <v>21330</v>
      </c>
      <c r="J52" s="166">
        <v>11485</v>
      </c>
      <c r="K52" s="166">
        <v>4658761</v>
      </c>
      <c r="L52" s="168">
        <v>4.5999999999999999E-3</v>
      </c>
      <c r="M52"/>
      <c r="N52"/>
    </row>
    <row r="53" spans="1:14" x14ac:dyDescent="0.2">
      <c r="A53" s="58" t="s">
        <v>95</v>
      </c>
      <c r="B53" s="59" t="s">
        <v>96</v>
      </c>
      <c r="C53" s="250" t="s">
        <v>508</v>
      </c>
      <c r="D53" s="179">
        <v>8</v>
      </c>
      <c r="E53" s="214"/>
      <c r="F53" s="48">
        <v>0</v>
      </c>
      <c r="G53" s="49">
        <v>0</v>
      </c>
      <c r="H53" s="50">
        <v>0</v>
      </c>
      <c r="I53" s="38">
        <v>0</v>
      </c>
      <c r="J53" s="38">
        <v>0</v>
      </c>
      <c r="K53" s="38">
        <v>944876</v>
      </c>
      <c r="L53" s="39" t="s">
        <v>521</v>
      </c>
      <c r="M53"/>
      <c r="N53"/>
    </row>
    <row r="54" spans="1:14" x14ac:dyDescent="0.2">
      <c r="A54" s="58" t="s">
        <v>97</v>
      </c>
      <c r="B54" s="59" t="s">
        <v>98</v>
      </c>
      <c r="C54" s="250" t="s">
        <v>507</v>
      </c>
      <c r="D54" s="179">
        <v>8</v>
      </c>
      <c r="E54" s="214"/>
      <c r="F54" s="48">
        <v>1020060</v>
      </c>
      <c r="G54" s="49">
        <v>963527</v>
      </c>
      <c r="H54" s="50">
        <v>56533</v>
      </c>
      <c r="I54" s="38">
        <v>36746</v>
      </c>
      <c r="J54" s="38">
        <v>19787</v>
      </c>
      <c r="K54" s="38">
        <v>10369184</v>
      </c>
      <c r="L54" s="39">
        <v>3.5000000000000001E-3</v>
      </c>
      <c r="M54"/>
      <c r="N54"/>
    </row>
    <row r="55" spans="1:14" x14ac:dyDescent="0.2">
      <c r="A55" s="58" t="s">
        <v>99</v>
      </c>
      <c r="B55" s="59" t="s">
        <v>100</v>
      </c>
      <c r="C55" s="250" t="s">
        <v>507</v>
      </c>
      <c r="D55" s="179">
        <v>8</v>
      </c>
      <c r="E55" s="214"/>
      <c r="F55" s="48">
        <v>152715</v>
      </c>
      <c r="G55" s="49">
        <v>145079</v>
      </c>
      <c r="H55" s="50">
        <v>7636</v>
      </c>
      <c r="I55" s="38">
        <v>4963</v>
      </c>
      <c r="J55" s="38">
        <v>2673</v>
      </c>
      <c r="K55" s="38">
        <v>1288636</v>
      </c>
      <c r="L55" s="39">
        <v>3.8999999999999998E-3</v>
      </c>
      <c r="M55"/>
      <c r="N55"/>
    </row>
    <row r="56" spans="1:14" x14ac:dyDescent="0.2">
      <c r="A56" s="58" t="s">
        <v>101</v>
      </c>
      <c r="B56" s="59" t="s">
        <v>102</v>
      </c>
      <c r="C56" s="250" t="s">
        <v>507</v>
      </c>
      <c r="D56" s="179">
        <v>8</v>
      </c>
      <c r="E56" s="214"/>
      <c r="F56" s="48">
        <v>222707</v>
      </c>
      <c r="G56" s="49">
        <v>217620</v>
      </c>
      <c r="H56" s="50">
        <v>5087</v>
      </c>
      <c r="I56" s="38">
        <v>3307</v>
      </c>
      <c r="J56" s="38">
        <v>1780</v>
      </c>
      <c r="K56" s="38">
        <v>2593874</v>
      </c>
      <c r="L56" s="39">
        <v>1.2999999999999999E-3</v>
      </c>
      <c r="M56"/>
      <c r="N56"/>
    </row>
    <row r="57" spans="1:14" ht="13.5" thickBot="1" x14ac:dyDescent="0.25">
      <c r="A57" s="95" t="s">
        <v>103</v>
      </c>
      <c r="B57" s="96" t="s">
        <v>104</v>
      </c>
      <c r="C57" s="258" t="s">
        <v>507</v>
      </c>
      <c r="D57" s="190">
        <v>8</v>
      </c>
      <c r="E57" s="215"/>
      <c r="F57" s="69">
        <v>260755</v>
      </c>
      <c r="G57" s="70">
        <v>236768</v>
      </c>
      <c r="H57" s="71">
        <v>23987</v>
      </c>
      <c r="I57" s="72">
        <v>15592</v>
      </c>
      <c r="J57" s="72">
        <v>8395</v>
      </c>
      <c r="K57" s="72">
        <v>3120658</v>
      </c>
      <c r="L57" s="73">
        <v>5.0000000000000001E-3</v>
      </c>
      <c r="M57"/>
      <c r="N57"/>
    </row>
    <row r="58" spans="1:14" x14ac:dyDescent="0.2">
      <c r="A58" s="154" t="s">
        <v>105</v>
      </c>
      <c r="B58" s="157" t="s">
        <v>106</v>
      </c>
      <c r="C58" s="254" t="s">
        <v>507</v>
      </c>
      <c r="D58" s="188">
        <v>9</v>
      </c>
      <c r="E58" s="214"/>
      <c r="F58" s="160">
        <v>432741</v>
      </c>
      <c r="G58" s="162">
        <v>405500</v>
      </c>
      <c r="H58" s="164">
        <v>27241</v>
      </c>
      <c r="I58" s="166">
        <v>17707</v>
      </c>
      <c r="J58" s="166">
        <v>9534</v>
      </c>
      <c r="K58" s="166">
        <v>4647142</v>
      </c>
      <c r="L58" s="168">
        <v>3.8E-3</v>
      </c>
      <c r="M58"/>
      <c r="N58"/>
    </row>
    <row r="59" spans="1:14" x14ac:dyDescent="0.2">
      <c r="A59" s="58" t="s">
        <v>107</v>
      </c>
      <c r="B59" s="59" t="s">
        <v>108</v>
      </c>
      <c r="C59" s="250" t="s">
        <v>507</v>
      </c>
      <c r="D59" s="179">
        <v>9</v>
      </c>
      <c r="E59" s="214"/>
      <c r="F59" s="48">
        <v>783282</v>
      </c>
      <c r="G59" s="49">
        <v>718413</v>
      </c>
      <c r="H59" s="50">
        <v>64869</v>
      </c>
      <c r="I59" s="38">
        <v>42165</v>
      </c>
      <c r="J59" s="38">
        <v>22704</v>
      </c>
      <c r="K59" s="38">
        <v>5114152</v>
      </c>
      <c r="L59" s="39">
        <v>8.2000000000000007E-3</v>
      </c>
      <c r="M59"/>
      <c r="N59"/>
    </row>
    <row r="60" spans="1:14" x14ac:dyDescent="0.2">
      <c r="A60" s="58" t="s">
        <v>109</v>
      </c>
      <c r="B60" s="59" t="s">
        <v>110</v>
      </c>
      <c r="C60" s="250" t="s">
        <v>507</v>
      </c>
      <c r="D60" s="179">
        <v>9</v>
      </c>
      <c r="E60" s="214"/>
      <c r="F60" s="48">
        <v>102580</v>
      </c>
      <c r="G60" s="49">
        <v>95228</v>
      </c>
      <c r="H60" s="50">
        <v>7352</v>
      </c>
      <c r="I60" s="38">
        <v>4779</v>
      </c>
      <c r="J60" s="38">
        <v>2573</v>
      </c>
      <c r="K60" s="38">
        <v>1707486</v>
      </c>
      <c r="L60" s="39">
        <v>2.8E-3</v>
      </c>
      <c r="M60"/>
      <c r="N60"/>
    </row>
    <row r="61" spans="1:14" ht="13.5" thickBot="1" x14ac:dyDescent="0.25">
      <c r="A61" s="97" t="s">
        <v>111</v>
      </c>
      <c r="B61" s="98" t="s">
        <v>112</v>
      </c>
      <c r="C61" s="259" t="s">
        <v>507</v>
      </c>
      <c r="D61" s="193">
        <v>9</v>
      </c>
      <c r="E61" s="214"/>
      <c r="F61" s="99">
        <v>185845</v>
      </c>
      <c r="G61" s="100">
        <v>173052</v>
      </c>
      <c r="H61" s="101">
        <v>12793</v>
      </c>
      <c r="I61" s="102">
        <v>8315</v>
      </c>
      <c r="J61" s="102">
        <v>4478</v>
      </c>
      <c r="K61" s="102">
        <v>1975249</v>
      </c>
      <c r="L61" s="103">
        <v>4.1999999999999997E-3</v>
      </c>
      <c r="M61"/>
      <c r="N61"/>
    </row>
    <row r="62" spans="1:14" ht="13.5" thickBot="1" x14ac:dyDescent="0.25">
      <c r="A62" s="97" t="s">
        <v>113</v>
      </c>
      <c r="B62" s="98" t="s">
        <v>114</v>
      </c>
      <c r="C62" s="259" t="s">
        <v>506</v>
      </c>
      <c r="D62" s="193">
        <v>10</v>
      </c>
      <c r="E62" s="214"/>
      <c r="F62" s="99">
        <v>3132665</v>
      </c>
      <c r="G62" s="100">
        <v>2995812</v>
      </c>
      <c r="H62" s="101">
        <v>136853</v>
      </c>
      <c r="I62" s="102">
        <v>88954</v>
      </c>
      <c r="J62" s="102">
        <v>47899</v>
      </c>
      <c r="K62" s="102">
        <v>23434473</v>
      </c>
      <c r="L62" s="103">
        <v>3.8E-3</v>
      </c>
      <c r="M62"/>
      <c r="N62"/>
    </row>
    <row r="63" spans="1:14" ht="13.5" thickBot="1" x14ac:dyDescent="0.25">
      <c r="A63" s="97" t="s">
        <v>115</v>
      </c>
      <c r="B63" s="98" t="s">
        <v>116</v>
      </c>
      <c r="C63" s="259" t="s">
        <v>507</v>
      </c>
      <c r="D63" s="193">
        <v>11</v>
      </c>
      <c r="E63" s="214"/>
      <c r="F63" s="99">
        <v>1395980</v>
      </c>
      <c r="G63" s="100">
        <v>1516667</v>
      </c>
      <c r="H63" s="101">
        <v>0</v>
      </c>
      <c r="I63" s="102">
        <v>0</v>
      </c>
      <c r="J63" s="102">
        <v>0</v>
      </c>
      <c r="K63" s="102">
        <v>15059390</v>
      </c>
      <c r="L63" s="103" t="s">
        <v>521</v>
      </c>
      <c r="M63"/>
      <c r="N63"/>
    </row>
    <row r="64" spans="1:14" x14ac:dyDescent="0.2">
      <c r="A64" s="154" t="s">
        <v>117</v>
      </c>
      <c r="B64" s="157" t="s">
        <v>118</v>
      </c>
      <c r="C64" s="254" t="s">
        <v>506</v>
      </c>
      <c r="D64" s="188">
        <v>12</v>
      </c>
      <c r="E64" s="214"/>
      <c r="F64" s="160">
        <v>316782</v>
      </c>
      <c r="G64" s="162">
        <v>287727</v>
      </c>
      <c r="H64" s="164">
        <v>29055</v>
      </c>
      <c r="I64" s="166">
        <v>18886</v>
      </c>
      <c r="J64" s="166">
        <v>10169</v>
      </c>
      <c r="K64" s="166">
        <v>1877430</v>
      </c>
      <c r="L64" s="168">
        <v>1.01E-2</v>
      </c>
      <c r="M64"/>
      <c r="N64"/>
    </row>
    <row r="65" spans="1:14" x14ac:dyDescent="0.2">
      <c r="A65" s="58" t="s">
        <v>119</v>
      </c>
      <c r="B65" s="59" t="s">
        <v>120</v>
      </c>
      <c r="C65" s="250" t="s">
        <v>506</v>
      </c>
      <c r="D65" s="179">
        <v>12</v>
      </c>
      <c r="E65" s="214"/>
      <c r="F65" s="48">
        <v>0</v>
      </c>
      <c r="G65" s="49">
        <v>0</v>
      </c>
      <c r="H65" s="50">
        <v>0</v>
      </c>
      <c r="I65" s="38">
        <v>0</v>
      </c>
      <c r="J65" s="38">
        <v>0</v>
      </c>
      <c r="K65" s="38">
        <v>82535</v>
      </c>
      <c r="L65" s="39" t="s">
        <v>521</v>
      </c>
      <c r="M65"/>
      <c r="N65"/>
    </row>
    <row r="66" spans="1:14" x14ac:dyDescent="0.2">
      <c r="A66" s="104" t="s">
        <v>121</v>
      </c>
      <c r="B66" s="105" t="s">
        <v>122</v>
      </c>
      <c r="C66" s="260" t="s">
        <v>506</v>
      </c>
      <c r="D66" s="184">
        <v>12</v>
      </c>
      <c r="E66" s="214"/>
      <c r="F66" s="106">
        <v>2289536</v>
      </c>
      <c r="G66" s="107">
        <v>2178486</v>
      </c>
      <c r="H66" s="108">
        <v>111050</v>
      </c>
      <c r="I66" s="109">
        <v>72183</v>
      </c>
      <c r="J66" s="109">
        <v>38868</v>
      </c>
      <c r="K66" s="109">
        <v>12268183</v>
      </c>
      <c r="L66" s="110">
        <v>5.8999999999999999E-3</v>
      </c>
      <c r="M66"/>
      <c r="N66"/>
    </row>
    <row r="67" spans="1:14" ht="13.5" thickBot="1" x14ac:dyDescent="0.25">
      <c r="A67" s="111" t="s">
        <v>123</v>
      </c>
      <c r="B67" s="112" t="s">
        <v>122</v>
      </c>
      <c r="C67" s="261" t="s">
        <v>506</v>
      </c>
      <c r="D67" s="194">
        <v>12</v>
      </c>
      <c r="E67" s="214"/>
      <c r="F67" s="113">
        <v>4146317</v>
      </c>
      <c r="G67" s="114">
        <v>3896404</v>
      </c>
      <c r="H67" s="115">
        <v>249913</v>
      </c>
      <c r="I67" s="116">
        <v>162443</v>
      </c>
      <c r="J67" s="116">
        <v>87470</v>
      </c>
      <c r="K67" s="116">
        <v>24329131</v>
      </c>
      <c r="L67" s="117">
        <v>6.7000000000000002E-3</v>
      </c>
      <c r="M67"/>
      <c r="N67"/>
    </row>
    <row r="68" spans="1:14" ht="13.5" thickBot="1" x14ac:dyDescent="0.25">
      <c r="A68" s="67" t="s">
        <v>124</v>
      </c>
      <c r="B68" s="68" t="s">
        <v>125</v>
      </c>
      <c r="C68" s="252" t="s">
        <v>506</v>
      </c>
      <c r="D68" s="190">
        <v>14</v>
      </c>
      <c r="E68" s="214"/>
      <c r="F68" s="69">
        <v>8879124</v>
      </c>
      <c r="G68" s="70">
        <v>8100706</v>
      </c>
      <c r="H68" s="71">
        <v>778418</v>
      </c>
      <c r="I68" s="72">
        <v>505972</v>
      </c>
      <c r="J68" s="72">
        <v>272446</v>
      </c>
      <c r="K68" s="72">
        <v>62527071</v>
      </c>
      <c r="L68" s="73">
        <v>8.0999999999999996E-3</v>
      </c>
      <c r="M68"/>
      <c r="N68"/>
    </row>
    <row r="69" spans="1:14" x14ac:dyDescent="0.2">
      <c r="A69" s="154" t="s">
        <v>126</v>
      </c>
      <c r="B69" s="157" t="s">
        <v>127</v>
      </c>
      <c r="C69" s="254" t="s">
        <v>506</v>
      </c>
      <c r="D69" s="188">
        <v>15</v>
      </c>
      <c r="E69" s="214"/>
      <c r="F69" s="160">
        <v>7952304</v>
      </c>
      <c r="G69" s="162">
        <v>7457990</v>
      </c>
      <c r="H69" s="164">
        <v>494314</v>
      </c>
      <c r="I69" s="166">
        <v>321304</v>
      </c>
      <c r="J69" s="166">
        <v>173010</v>
      </c>
      <c r="K69" s="166">
        <v>61484183</v>
      </c>
      <c r="L69" s="168">
        <v>5.1999999999999998E-3</v>
      </c>
      <c r="M69"/>
      <c r="N69"/>
    </row>
    <row r="70" spans="1:14" x14ac:dyDescent="0.2">
      <c r="A70" s="196" t="s">
        <v>128</v>
      </c>
      <c r="B70" s="197" t="s">
        <v>129</v>
      </c>
      <c r="C70" s="262" t="s">
        <v>506</v>
      </c>
      <c r="D70" s="198">
        <v>15</v>
      </c>
      <c r="E70" s="214"/>
      <c r="F70" s="199">
        <v>255320</v>
      </c>
      <c r="G70" s="200">
        <v>255948</v>
      </c>
      <c r="H70" s="201">
        <v>0</v>
      </c>
      <c r="I70" s="202">
        <v>0</v>
      </c>
      <c r="J70" s="202">
        <v>0</v>
      </c>
      <c r="K70" s="202">
        <v>0</v>
      </c>
      <c r="L70" s="203">
        <v>0</v>
      </c>
      <c r="M70"/>
      <c r="N70"/>
    </row>
    <row r="71" spans="1:14" ht="13.5" thickBot="1" x14ac:dyDescent="0.25">
      <c r="A71" s="97" t="s">
        <v>130</v>
      </c>
      <c r="B71" s="98" t="s">
        <v>131</v>
      </c>
      <c r="C71" s="259" t="s">
        <v>506</v>
      </c>
      <c r="D71" s="193">
        <v>16</v>
      </c>
      <c r="E71" s="214"/>
      <c r="F71" s="99">
        <v>6090075</v>
      </c>
      <c r="G71" s="100">
        <v>5621258</v>
      </c>
      <c r="H71" s="101">
        <v>468817</v>
      </c>
      <c r="I71" s="102">
        <v>304731</v>
      </c>
      <c r="J71" s="102">
        <v>164086</v>
      </c>
      <c r="K71" s="102">
        <v>37222807</v>
      </c>
      <c r="L71" s="103">
        <v>8.2000000000000007E-3</v>
      </c>
      <c r="M71"/>
      <c r="N71"/>
    </row>
    <row r="72" spans="1:14" ht="13.5" thickBot="1" x14ac:dyDescent="0.25">
      <c r="A72" s="97" t="s">
        <v>132</v>
      </c>
      <c r="B72" s="98" t="s">
        <v>133</v>
      </c>
      <c r="C72" s="259" t="s">
        <v>506</v>
      </c>
      <c r="D72" s="193">
        <v>17</v>
      </c>
      <c r="E72" s="214"/>
      <c r="F72" s="99">
        <v>1763371</v>
      </c>
      <c r="G72" s="100">
        <v>1745307</v>
      </c>
      <c r="H72" s="101">
        <v>18064</v>
      </c>
      <c r="I72" s="102">
        <v>11742</v>
      </c>
      <c r="J72" s="102">
        <v>6322</v>
      </c>
      <c r="K72" s="102">
        <v>13458100</v>
      </c>
      <c r="L72" s="103">
        <v>8.9999999999999998E-4</v>
      </c>
      <c r="M72"/>
      <c r="N72"/>
    </row>
    <row r="73" spans="1:14" x14ac:dyDescent="0.2">
      <c r="A73" s="154" t="s">
        <v>134</v>
      </c>
      <c r="B73" s="157" t="s">
        <v>135</v>
      </c>
      <c r="C73" s="254" t="s">
        <v>508</v>
      </c>
      <c r="D73" s="188">
        <v>18</v>
      </c>
      <c r="E73" s="214"/>
      <c r="F73" s="160">
        <v>424987</v>
      </c>
      <c r="G73" s="162">
        <v>387311</v>
      </c>
      <c r="H73" s="164">
        <v>37676</v>
      </c>
      <c r="I73" s="166">
        <v>24489</v>
      </c>
      <c r="J73" s="166">
        <v>13187</v>
      </c>
      <c r="K73" s="166">
        <v>3779617</v>
      </c>
      <c r="L73" s="168">
        <v>6.4999999999999997E-3</v>
      </c>
      <c r="M73"/>
      <c r="N73"/>
    </row>
    <row r="74" spans="1:14" x14ac:dyDescent="0.2">
      <c r="A74" s="58" t="s">
        <v>136</v>
      </c>
      <c r="B74" s="59" t="s">
        <v>137</v>
      </c>
      <c r="C74" s="250" t="s">
        <v>508</v>
      </c>
      <c r="D74" s="179">
        <v>18</v>
      </c>
      <c r="E74" s="214"/>
      <c r="F74" s="48">
        <v>2943</v>
      </c>
      <c r="G74" s="49">
        <v>2766</v>
      </c>
      <c r="H74" s="50">
        <v>177</v>
      </c>
      <c r="I74" s="38">
        <v>115</v>
      </c>
      <c r="J74" s="38">
        <v>62</v>
      </c>
      <c r="K74" s="38">
        <v>109120</v>
      </c>
      <c r="L74" s="39">
        <v>1.1000000000000001E-3</v>
      </c>
      <c r="M74"/>
      <c r="N74"/>
    </row>
    <row r="75" spans="1:14" x14ac:dyDescent="0.2">
      <c r="A75" s="58" t="s">
        <v>138</v>
      </c>
      <c r="B75" s="59" t="s">
        <v>139</v>
      </c>
      <c r="C75" s="250" t="s">
        <v>508</v>
      </c>
      <c r="D75" s="179">
        <v>18</v>
      </c>
      <c r="E75" s="214"/>
      <c r="F75" s="48">
        <v>12948</v>
      </c>
      <c r="G75" s="49">
        <v>12165</v>
      </c>
      <c r="H75" s="50">
        <v>783</v>
      </c>
      <c r="I75" s="38">
        <v>509</v>
      </c>
      <c r="J75" s="38">
        <v>274</v>
      </c>
      <c r="K75" s="38">
        <v>317818</v>
      </c>
      <c r="L75" s="39">
        <v>1.6000000000000001E-3</v>
      </c>
      <c r="M75"/>
      <c r="N75"/>
    </row>
    <row r="76" spans="1:14" x14ac:dyDescent="0.2">
      <c r="A76" s="58" t="s">
        <v>140</v>
      </c>
      <c r="B76" s="59" t="s">
        <v>141</v>
      </c>
      <c r="C76" s="250" t="s">
        <v>507</v>
      </c>
      <c r="D76" s="179">
        <v>18</v>
      </c>
      <c r="E76" s="214"/>
      <c r="F76" s="48">
        <v>39104</v>
      </c>
      <c r="G76" s="49">
        <v>36736</v>
      </c>
      <c r="H76" s="50">
        <v>2368</v>
      </c>
      <c r="I76" s="38">
        <v>1539</v>
      </c>
      <c r="J76" s="38">
        <v>829</v>
      </c>
      <c r="K76" s="38">
        <v>1363963</v>
      </c>
      <c r="L76" s="39">
        <v>1.1000000000000001E-3</v>
      </c>
      <c r="M76"/>
      <c r="N76"/>
    </row>
    <row r="77" spans="1:14" x14ac:dyDescent="0.2">
      <c r="A77" s="58" t="s">
        <v>142</v>
      </c>
      <c r="B77" s="59" t="s">
        <v>143</v>
      </c>
      <c r="C77" s="250" t="s">
        <v>508</v>
      </c>
      <c r="D77" s="179">
        <v>18</v>
      </c>
      <c r="E77" s="214"/>
      <c r="F77" s="48">
        <v>315812</v>
      </c>
      <c r="G77" s="49">
        <v>288112</v>
      </c>
      <c r="H77" s="50">
        <v>27700</v>
      </c>
      <c r="I77" s="38">
        <v>18005</v>
      </c>
      <c r="J77" s="38">
        <v>9695</v>
      </c>
      <c r="K77" s="38">
        <v>2605124</v>
      </c>
      <c r="L77" s="39">
        <v>6.8999999999999999E-3</v>
      </c>
      <c r="M77"/>
      <c r="N77"/>
    </row>
    <row r="78" spans="1:14" x14ac:dyDescent="0.2">
      <c r="A78" s="58" t="s">
        <v>144</v>
      </c>
      <c r="B78" s="59" t="s">
        <v>145</v>
      </c>
      <c r="C78" s="250" t="s">
        <v>508</v>
      </c>
      <c r="D78" s="179">
        <v>18</v>
      </c>
      <c r="E78" s="214"/>
      <c r="F78" s="48">
        <v>7321</v>
      </c>
      <c r="G78" s="49">
        <v>6878</v>
      </c>
      <c r="H78" s="50">
        <v>443</v>
      </c>
      <c r="I78" s="38">
        <v>288</v>
      </c>
      <c r="J78" s="38">
        <v>155</v>
      </c>
      <c r="K78" s="38">
        <v>193574</v>
      </c>
      <c r="L78" s="39">
        <v>1.5E-3</v>
      </c>
      <c r="M78"/>
      <c r="N78"/>
    </row>
    <row r="79" spans="1:14" x14ac:dyDescent="0.2">
      <c r="A79" s="135" t="s">
        <v>146</v>
      </c>
      <c r="B79" s="136" t="s">
        <v>147</v>
      </c>
      <c r="C79" s="263" t="s">
        <v>508</v>
      </c>
      <c r="D79" s="204">
        <v>18</v>
      </c>
      <c r="E79" s="214"/>
      <c r="F79" s="205">
        <v>4415</v>
      </c>
      <c r="G79" s="206">
        <v>4147</v>
      </c>
      <c r="H79" s="207">
        <v>268</v>
      </c>
      <c r="I79" s="208">
        <v>174</v>
      </c>
      <c r="J79" s="208">
        <v>94</v>
      </c>
      <c r="K79" s="208">
        <v>260710</v>
      </c>
      <c r="L79" s="209">
        <v>6.9999999999999999E-4</v>
      </c>
      <c r="M79"/>
      <c r="N79"/>
    </row>
    <row r="80" spans="1:14" ht="13.5" thickBot="1" x14ac:dyDescent="0.25">
      <c r="A80" s="97" t="s">
        <v>148</v>
      </c>
      <c r="B80" s="98" t="s">
        <v>149</v>
      </c>
      <c r="C80" s="259" t="s">
        <v>507</v>
      </c>
      <c r="D80" s="193">
        <v>18</v>
      </c>
      <c r="E80" s="214"/>
      <c r="F80" s="99">
        <v>341131</v>
      </c>
      <c r="G80" s="100">
        <v>296806</v>
      </c>
      <c r="H80" s="101">
        <v>44325</v>
      </c>
      <c r="I80" s="102">
        <v>28811</v>
      </c>
      <c r="J80" s="102">
        <v>15514</v>
      </c>
      <c r="K80" s="102">
        <v>3457143</v>
      </c>
      <c r="L80" s="103">
        <v>8.3000000000000001E-3</v>
      </c>
      <c r="M80"/>
      <c r="N80"/>
    </row>
    <row r="81" spans="1:14" x14ac:dyDescent="0.2">
      <c r="A81" s="154" t="s">
        <v>150</v>
      </c>
      <c r="B81" s="157" t="s">
        <v>151</v>
      </c>
      <c r="C81" s="254" t="s">
        <v>508</v>
      </c>
      <c r="D81" s="188">
        <v>19</v>
      </c>
      <c r="E81" s="214"/>
      <c r="F81" s="160">
        <v>5926</v>
      </c>
      <c r="G81" s="162">
        <v>5785</v>
      </c>
      <c r="H81" s="164">
        <v>141</v>
      </c>
      <c r="I81" s="166">
        <v>92</v>
      </c>
      <c r="J81" s="166">
        <v>49</v>
      </c>
      <c r="K81" s="166">
        <v>453434</v>
      </c>
      <c r="L81" s="168">
        <v>2.0000000000000001E-4</v>
      </c>
      <c r="M81"/>
      <c r="N81"/>
    </row>
    <row r="82" spans="1:14" x14ac:dyDescent="0.2">
      <c r="A82" s="58" t="s">
        <v>152</v>
      </c>
      <c r="B82" s="59" t="s">
        <v>153</v>
      </c>
      <c r="C82" s="250" t="s">
        <v>508</v>
      </c>
      <c r="D82" s="179">
        <v>19</v>
      </c>
      <c r="E82" s="214"/>
      <c r="F82" s="48">
        <v>4741</v>
      </c>
      <c r="G82" s="49">
        <v>4627</v>
      </c>
      <c r="H82" s="50">
        <v>114</v>
      </c>
      <c r="I82" s="38">
        <v>74</v>
      </c>
      <c r="J82" s="38">
        <v>40</v>
      </c>
      <c r="K82" s="38">
        <v>193457</v>
      </c>
      <c r="L82" s="39">
        <v>4.0000000000000002E-4</v>
      </c>
      <c r="M82"/>
      <c r="N82"/>
    </row>
    <row r="83" spans="1:14" x14ac:dyDescent="0.2">
      <c r="A83" s="58" t="s">
        <v>154</v>
      </c>
      <c r="B83" s="59" t="s">
        <v>155</v>
      </c>
      <c r="C83" s="250" t="s">
        <v>508</v>
      </c>
      <c r="D83" s="179">
        <v>19</v>
      </c>
      <c r="E83" s="214"/>
      <c r="F83" s="48">
        <v>529892</v>
      </c>
      <c r="G83" s="49">
        <v>501965</v>
      </c>
      <c r="H83" s="50">
        <v>27927</v>
      </c>
      <c r="I83" s="38">
        <v>18153</v>
      </c>
      <c r="J83" s="38">
        <v>9774</v>
      </c>
      <c r="K83" s="38">
        <v>2056002</v>
      </c>
      <c r="L83" s="39">
        <v>8.8000000000000005E-3</v>
      </c>
      <c r="M83"/>
      <c r="N83"/>
    </row>
    <row r="84" spans="1:14" x14ac:dyDescent="0.2">
      <c r="A84" s="135" t="s">
        <v>156</v>
      </c>
      <c r="B84" s="136" t="s">
        <v>157</v>
      </c>
      <c r="C84" s="263" t="s">
        <v>508</v>
      </c>
      <c r="D84" s="204">
        <v>19</v>
      </c>
      <c r="E84" s="214"/>
      <c r="F84" s="205">
        <v>4741</v>
      </c>
      <c r="G84" s="206">
        <v>4627</v>
      </c>
      <c r="H84" s="207">
        <v>114</v>
      </c>
      <c r="I84" s="208">
        <v>74</v>
      </c>
      <c r="J84" s="208">
        <v>40</v>
      </c>
      <c r="K84" s="208">
        <v>336188</v>
      </c>
      <c r="L84" s="209">
        <v>2.0000000000000001E-4</v>
      </c>
      <c r="M84"/>
      <c r="N84"/>
    </row>
    <row r="85" spans="1:14" ht="13.5" thickBot="1" x14ac:dyDescent="0.25">
      <c r="A85" s="97" t="s">
        <v>158</v>
      </c>
      <c r="B85" s="98" t="s">
        <v>159</v>
      </c>
      <c r="C85" s="259" t="s">
        <v>508</v>
      </c>
      <c r="D85" s="193">
        <v>19</v>
      </c>
      <c r="E85" s="214"/>
      <c r="F85" s="99">
        <v>4741</v>
      </c>
      <c r="G85" s="100">
        <v>4627</v>
      </c>
      <c r="H85" s="101">
        <v>114</v>
      </c>
      <c r="I85" s="102">
        <v>74</v>
      </c>
      <c r="J85" s="102">
        <v>40</v>
      </c>
      <c r="K85" s="102">
        <v>234514</v>
      </c>
      <c r="L85" s="103">
        <v>2.9999999999999997E-4</v>
      </c>
      <c r="M85"/>
      <c r="N85"/>
    </row>
    <row r="86" spans="1:14" x14ac:dyDescent="0.2">
      <c r="A86" s="154" t="s">
        <v>160</v>
      </c>
      <c r="B86" s="157" t="s">
        <v>161</v>
      </c>
      <c r="C86" s="254" t="s">
        <v>173</v>
      </c>
      <c r="D86" s="188">
        <v>20</v>
      </c>
      <c r="E86" s="214"/>
      <c r="F86" s="160">
        <v>199734</v>
      </c>
      <c r="G86" s="162">
        <v>186506</v>
      </c>
      <c r="H86" s="164">
        <v>13228</v>
      </c>
      <c r="I86" s="166">
        <v>8598</v>
      </c>
      <c r="J86" s="166">
        <v>4630</v>
      </c>
      <c r="K86" s="166">
        <v>2908285</v>
      </c>
      <c r="L86" s="168">
        <v>3.0000000000000001E-3</v>
      </c>
      <c r="M86"/>
      <c r="N86"/>
    </row>
    <row r="87" spans="1:14" x14ac:dyDescent="0.2">
      <c r="A87" s="58" t="s">
        <v>162</v>
      </c>
      <c r="B87" s="59" t="s">
        <v>163</v>
      </c>
      <c r="C87" s="250" t="s">
        <v>173</v>
      </c>
      <c r="D87" s="179">
        <v>20</v>
      </c>
      <c r="E87" s="214"/>
      <c r="F87" s="48">
        <v>306016</v>
      </c>
      <c r="G87" s="49">
        <v>281317</v>
      </c>
      <c r="H87" s="50">
        <v>24699</v>
      </c>
      <c r="I87" s="38">
        <v>16054</v>
      </c>
      <c r="J87" s="38">
        <v>8645</v>
      </c>
      <c r="K87" s="38">
        <v>4191227</v>
      </c>
      <c r="L87" s="39">
        <v>3.8E-3</v>
      </c>
      <c r="M87"/>
      <c r="N87"/>
    </row>
    <row r="88" spans="1:14" x14ac:dyDescent="0.2">
      <c r="A88" s="58" t="s">
        <v>164</v>
      </c>
      <c r="B88" s="59" t="s">
        <v>165</v>
      </c>
      <c r="C88" s="250" t="s">
        <v>173</v>
      </c>
      <c r="D88" s="179">
        <v>20</v>
      </c>
      <c r="E88" s="214"/>
      <c r="F88" s="48">
        <v>1400884</v>
      </c>
      <c r="G88" s="49">
        <v>1322118</v>
      </c>
      <c r="H88" s="50">
        <v>78766</v>
      </c>
      <c r="I88" s="38">
        <v>51198</v>
      </c>
      <c r="J88" s="38">
        <v>27568</v>
      </c>
      <c r="K88" s="38">
        <v>6862387</v>
      </c>
      <c r="L88" s="39">
        <v>7.4999999999999997E-3</v>
      </c>
      <c r="M88"/>
      <c r="N88"/>
    </row>
    <row r="89" spans="1:14" x14ac:dyDescent="0.2">
      <c r="A89" s="58" t="s">
        <v>166</v>
      </c>
      <c r="B89" s="59" t="s">
        <v>167</v>
      </c>
      <c r="C89" s="250" t="s">
        <v>173</v>
      </c>
      <c r="D89" s="179">
        <v>20</v>
      </c>
      <c r="E89" s="214"/>
      <c r="F89" s="48">
        <v>182717</v>
      </c>
      <c r="G89" s="49">
        <v>168133</v>
      </c>
      <c r="H89" s="50">
        <v>14584</v>
      </c>
      <c r="I89" s="38">
        <v>9480</v>
      </c>
      <c r="J89" s="38">
        <v>5104</v>
      </c>
      <c r="K89" s="38">
        <v>2424602</v>
      </c>
      <c r="L89" s="39">
        <v>3.8999999999999998E-3</v>
      </c>
      <c r="M89"/>
      <c r="N89"/>
    </row>
    <row r="90" spans="1:14" x14ac:dyDescent="0.2">
      <c r="A90" s="135" t="s">
        <v>168</v>
      </c>
      <c r="B90" s="136" t="s">
        <v>169</v>
      </c>
      <c r="C90" s="263" t="s">
        <v>173</v>
      </c>
      <c r="D90" s="204">
        <v>20</v>
      </c>
      <c r="E90" s="214"/>
      <c r="F90" s="205">
        <v>944227</v>
      </c>
      <c r="G90" s="206">
        <v>870047</v>
      </c>
      <c r="H90" s="207">
        <v>74180</v>
      </c>
      <c r="I90" s="208">
        <v>48217</v>
      </c>
      <c r="J90" s="208">
        <v>25963</v>
      </c>
      <c r="K90" s="208">
        <v>5435092</v>
      </c>
      <c r="L90" s="209">
        <v>8.8999999999999999E-3</v>
      </c>
      <c r="M90"/>
      <c r="N90"/>
    </row>
    <row r="91" spans="1:14" ht="13.5" thickBot="1" x14ac:dyDescent="0.25">
      <c r="A91" s="118" t="s">
        <v>170</v>
      </c>
      <c r="B91" s="119" t="s">
        <v>171</v>
      </c>
      <c r="C91" s="253" t="s">
        <v>173</v>
      </c>
      <c r="D91" s="195">
        <v>20</v>
      </c>
      <c r="E91" s="214"/>
      <c r="F91" s="120">
        <v>164987</v>
      </c>
      <c r="G91" s="121">
        <v>148670</v>
      </c>
      <c r="H91" s="122">
        <v>16317</v>
      </c>
      <c r="I91" s="123">
        <v>10606</v>
      </c>
      <c r="J91" s="123">
        <v>5711</v>
      </c>
      <c r="K91" s="123">
        <v>0</v>
      </c>
      <c r="L91" s="124">
        <v>0</v>
      </c>
      <c r="M91"/>
      <c r="N91"/>
    </row>
    <row r="92" spans="1:14" x14ac:dyDescent="0.2">
      <c r="A92" s="154" t="s">
        <v>172</v>
      </c>
      <c r="B92" s="157" t="s">
        <v>173</v>
      </c>
      <c r="C92" s="254" t="s">
        <v>173</v>
      </c>
      <c r="D92" s="188">
        <v>21</v>
      </c>
      <c r="E92" s="214"/>
      <c r="F92" s="160">
        <v>187911</v>
      </c>
      <c r="G92" s="162">
        <v>178936</v>
      </c>
      <c r="H92" s="164">
        <v>8975</v>
      </c>
      <c r="I92" s="166">
        <v>5834</v>
      </c>
      <c r="J92" s="166">
        <v>3141</v>
      </c>
      <c r="K92" s="166">
        <v>1580283</v>
      </c>
      <c r="L92" s="168">
        <v>3.7000000000000002E-3</v>
      </c>
      <c r="M92"/>
      <c r="N92"/>
    </row>
    <row r="93" spans="1:14" x14ac:dyDescent="0.2">
      <c r="A93" s="58" t="s">
        <v>174</v>
      </c>
      <c r="B93" s="59" t="s">
        <v>175</v>
      </c>
      <c r="C93" s="250" t="s">
        <v>173</v>
      </c>
      <c r="D93" s="179">
        <v>21</v>
      </c>
      <c r="E93" s="214"/>
      <c r="F93" s="48">
        <v>687060</v>
      </c>
      <c r="G93" s="49">
        <v>652286</v>
      </c>
      <c r="H93" s="50">
        <v>34774</v>
      </c>
      <c r="I93" s="38">
        <v>22603</v>
      </c>
      <c r="J93" s="38">
        <v>12171</v>
      </c>
      <c r="K93" s="38">
        <v>4422769</v>
      </c>
      <c r="L93" s="39">
        <v>5.1000000000000004E-3</v>
      </c>
      <c r="M93"/>
      <c r="N93"/>
    </row>
    <row r="94" spans="1:14" x14ac:dyDescent="0.2">
      <c r="A94" s="58" t="s">
        <v>176</v>
      </c>
      <c r="B94" s="59" t="s">
        <v>177</v>
      </c>
      <c r="C94" s="250" t="s">
        <v>173</v>
      </c>
      <c r="D94" s="179">
        <v>21</v>
      </c>
      <c r="E94" s="214"/>
      <c r="F94" s="48">
        <v>621126</v>
      </c>
      <c r="G94" s="49">
        <v>590635</v>
      </c>
      <c r="H94" s="50">
        <v>30491</v>
      </c>
      <c r="I94" s="38">
        <v>19819</v>
      </c>
      <c r="J94" s="38">
        <v>10672</v>
      </c>
      <c r="K94" s="38">
        <v>5108889</v>
      </c>
      <c r="L94" s="39">
        <v>3.8999999999999998E-3</v>
      </c>
      <c r="M94"/>
      <c r="N94"/>
    </row>
    <row r="95" spans="1:14" x14ac:dyDescent="0.2">
      <c r="A95" s="58" t="s">
        <v>178</v>
      </c>
      <c r="B95" s="59" t="s">
        <v>179</v>
      </c>
      <c r="C95" s="250" t="s">
        <v>173</v>
      </c>
      <c r="D95" s="179">
        <v>21</v>
      </c>
      <c r="E95" s="214"/>
      <c r="F95" s="48">
        <v>1261379</v>
      </c>
      <c r="G95" s="49">
        <v>1197120</v>
      </c>
      <c r="H95" s="50">
        <v>64259</v>
      </c>
      <c r="I95" s="38">
        <v>41768</v>
      </c>
      <c r="J95" s="38">
        <v>22491</v>
      </c>
      <c r="K95" s="38">
        <v>7541257</v>
      </c>
      <c r="L95" s="39">
        <v>5.4999999999999997E-3</v>
      </c>
      <c r="M95"/>
      <c r="N95"/>
    </row>
    <row r="96" spans="1:14" ht="13.5" thickBot="1" x14ac:dyDescent="0.25">
      <c r="A96" s="60" t="s">
        <v>180</v>
      </c>
      <c r="B96" s="61" t="s">
        <v>181</v>
      </c>
      <c r="C96" s="251" t="s">
        <v>173</v>
      </c>
      <c r="D96" s="189">
        <v>21</v>
      </c>
      <c r="E96" s="215"/>
      <c r="F96" s="62">
        <v>2004318</v>
      </c>
      <c r="G96" s="63">
        <v>1898441</v>
      </c>
      <c r="H96" s="64">
        <v>105877</v>
      </c>
      <c r="I96" s="65">
        <v>68820</v>
      </c>
      <c r="J96" s="65">
        <v>37057</v>
      </c>
      <c r="K96" s="65">
        <v>12005687</v>
      </c>
      <c r="L96" s="66">
        <v>5.7000000000000002E-3</v>
      </c>
      <c r="M96"/>
      <c r="N96"/>
    </row>
    <row r="97" spans="1:14" x14ac:dyDescent="0.2">
      <c r="A97" s="154" t="s">
        <v>182</v>
      </c>
      <c r="B97" s="157" t="s">
        <v>183</v>
      </c>
      <c r="C97" s="254" t="s">
        <v>173</v>
      </c>
      <c r="D97" s="188">
        <v>22</v>
      </c>
      <c r="E97" s="214"/>
      <c r="F97" s="160">
        <v>1337040</v>
      </c>
      <c r="G97" s="162">
        <v>1292707</v>
      </c>
      <c r="H97" s="164">
        <v>44333</v>
      </c>
      <c r="I97" s="166">
        <v>28816</v>
      </c>
      <c r="J97" s="166">
        <v>15517</v>
      </c>
      <c r="K97" s="166">
        <v>10315590</v>
      </c>
      <c r="L97" s="168">
        <v>2.8E-3</v>
      </c>
      <c r="M97"/>
      <c r="N97"/>
    </row>
    <row r="98" spans="1:14" x14ac:dyDescent="0.2">
      <c r="A98" s="58" t="s">
        <v>184</v>
      </c>
      <c r="B98" s="59" t="s">
        <v>185</v>
      </c>
      <c r="C98" s="250" t="s">
        <v>173</v>
      </c>
      <c r="D98" s="179">
        <v>22</v>
      </c>
      <c r="E98" s="214"/>
      <c r="F98" s="48">
        <v>205436</v>
      </c>
      <c r="G98" s="49">
        <v>203834</v>
      </c>
      <c r="H98" s="50">
        <v>1602</v>
      </c>
      <c r="I98" s="38">
        <v>1041</v>
      </c>
      <c r="J98" s="38">
        <v>561</v>
      </c>
      <c r="K98" s="38">
        <v>2899353</v>
      </c>
      <c r="L98" s="39">
        <v>4.0000000000000002E-4</v>
      </c>
      <c r="M98"/>
      <c r="N98"/>
    </row>
    <row r="99" spans="1:14" ht="13.5" thickBot="1" x14ac:dyDescent="0.25">
      <c r="A99" s="97" t="s">
        <v>186</v>
      </c>
      <c r="B99" s="98" t="s">
        <v>187</v>
      </c>
      <c r="C99" s="259" t="s">
        <v>173</v>
      </c>
      <c r="D99" s="193">
        <v>22</v>
      </c>
      <c r="E99" s="214"/>
      <c r="F99" s="99">
        <v>926624</v>
      </c>
      <c r="G99" s="100">
        <v>897559</v>
      </c>
      <c r="H99" s="101">
        <v>29065</v>
      </c>
      <c r="I99" s="102">
        <v>18892</v>
      </c>
      <c r="J99" s="102">
        <v>10173</v>
      </c>
      <c r="K99" s="102">
        <v>11620441</v>
      </c>
      <c r="L99" s="103">
        <v>1.6000000000000001E-3</v>
      </c>
      <c r="M99"/>
      <c r="N99"/>
    </row>
    <row r="100" spans="1:14" x14ac:dyDescent="0.2">
      <c r="A100" s="171" t="s">
        <v>189</v>
      </c>
      <c r="B100" s="173" t="s">
        <v>188</v>
      </c>
      <c r="C100" s="264" t="s">
        <v>173</v>
      </c>
      <c r="D100" s="187">
        <v>23</v>
      </c>
      <c r="E100" s="214"/>
      <c r="F100" s="174">
        <v>5198621</v>
      </c>
      <c r="G100" s="175">
        <v>5040983</v>
      </c>
      <c r="H100" s="176">
        <v>157638</v>
      </c>
      <c r="I100" s="177">
        <v>102465</v>
      </c>
      <c r="J100" s="177">
        <v>55173</v>
      </c>
      <c r="K100" s="177">
        <v>37952236</v>
      </c>
      <c r="L100" s="178">
        <v>2.7000000000000001E-3</v>
      </c>
      <c r="M100"/>
      <c r="N100"/>
    </row>
    <row r="101" spans="1:14" ht="13.5" thickBot="1" x14ac:dyDescent="0.25">
      <c r="A101" s="118" t="s">
        <v>190</v>
      </c>
      <c r="B101" s="119" t="s">
        <v>191</v>
      </c>
      <c r="C101" s="253" t="s">
        <v>173</v>
      </c>
      <c r="D101" s="195">
        <v>23</v>
      </c>
      <c r="E101" s="214"/>
      <c r="F101" s="120">
        <v>205189</v>
      </c>
      <c r="G101" s="121">
        <v>200409</v>
      </c>
      <c r="H101" s="122">
        <v>4780</v>
      </c>
      <c r="I101" s="123">
        <v>3107</v>
      </c>
      <c r="J101" s="123">
        <v>1673</v>
      </c>
      <c r="K101" s="123">
        <v>0</v>
      </c>
      <c r="L101" s="124">
        <v>0</v>
      </c>
      <c r="M101"/>
      <c r="N101"/>
    </row>
    <row r="102" spans="1:14" x14ac:dyDescent="0.2">
      <c r="A102" s="154" t="s">
        <v>192</v>
      </c>
      <c r="B102" s="157" t="s">
        <v>193</v>
      </c>
      <c r="C102" s="254" t="s">
        <v>195</v>
      </c>
      <c r="D102" s="188">
        <v>24</v>
      </c>
      <c r="E102" s="214"/>
      <c r="F102" s="160">
        <v>501550</v>
      </c>
      <c r="G102" s="162">
        <v>473449</v>
      </c>
      <c r="H102" s="164">
        <v>28101</v>
      </c>
      <c r="I102" s="166">
        <v>18266</v>
      </c>
      <c r="J102" s="166">
        <v>9835</v>
      </c>
      <c r="K102" s="166">
        <v>4761731</v>
      </c>
      <c r="L102" s="168">
        <v>3.8E-3</v>
      </c>
      <c r="M102"/>
      <c r="N102"/>
    </row>
    <row r="103" spans="1:14" x14ac:dyDescent="0.2">
      <c r="A103" s="58" t="s">
        <v>194</v>
      </c>
      <c r="B103" s="59" t="s">
        <v>195</v>
      </c>
      <c r="C103" s="250" t="s">
        <v>195</v>
      </c>
      <c r="D103" s="179">
        <v>24</v>
      </c>
      <c r="E103" s="214"/>
      <c r="F103" s="48">
        <v>486215</v>
      </c>
      <c r="G103" s="49">
        <v>467816</v>
      </c>
      <c r="H103" s="50">
        <v>18399</v>
      </c>
      <c r="I103" s="38">
        <v>11959</v>
      </c>
      <c r="J103" s="38">
        <v>6440</v>
      </c>
      <c r="K103" s="38">
        <v>4574544</v>
      </c>
      <c r="L103" s="39">
        <v>2.5999999999999999E-3</v>
      </c>
      <c r="M103"/>
      <c r="N103"/>
    </row>
    <row r="104" spans="1:14" x14ac:dyDescent="0.2">
      <c r="A104" s="58" t="s">
        <v>196</v>
      </c>
      <c r="B104" s="59" t="s">
        <v>197</v>
      </c>
      <c r="C104" s="250" t="s">
        <v>195</v>
      </c>
      <c r="D104" s="179">
        <v>24</v>
      </c>
      <c r="E104" s="214"/>
      <c r="F104" s="48">
        <v>60496</v>
      </c>
      <c r="G104" s="49">
        <v>56486</v>
      </c>
      <c r="H104" s="50">
        <v>4010</v>
      </c>
      <c r="I104" s="38">
        <v>2607</v>
      </c>
      <c r="J104" s="38">
        <v>1404</v>
      </c>
      <c r="K104" s="38">
        <v>967472</v>
      </c>
      <c r="L104" s="39">
        <v>2.7000000000000001E-3</v>
      </c>
      <c r="M104"/>
      <c r="N104"/>
    </row>
    <row r="105" spans="1:14" x14ac:dyDescent="0.2">
      <c r="A105" s="58" t="s">
        <v>198</v>
      </c>
      <c r="B105" s="59" t="s">
        <v>199</v>
      </c>
      <c r="C105" s="250" t="s">
        <v>195</v>
      </c>
      <c r="D105" s="179">
        <v>24</v>
      </c>
      <c r="E105" s="214"/>
      <c r="F105" s="48">
        <v>98447</v>
      </c>
      <c r="G105" s="49">
        <v>93863</v>
      </c>
      <c r="H105" s="50">
        <v>4584</v>
      </c>
      <c r="I105" s="38">
        <v>2980</v>
      </c>
      <c r="J105" s="38">
        <v>1604</v>
      </c>
      <c r="K105" s="38">
        <v>1294626</v>
      </c>
      <c r="L105" s="39">
        <v>2.3E-3</v>
      </c>
      <c r="M105"/>
      <c r="N105"/>
    </row>
    <row r="106" spans="1:14" ht="13.5" thickBot="1" x14ac:dyDescent="0.25">
      <c r="A106" s="97" t="s">
        <v>200</v>
      </c>
      <c r="B106" s="98" t="s">
        <v>201</v>
      </c>
      <c r="C106" s="259" t="s">
        <v>195</v>
      </c>
      <c r="D106" s="193">
        <v>24</v>
      </c>
      <c r="E106" s="214"/>
      <c r="F106" s="99">
        <v>329056</v>
      </c>
      <c r="G106" s="100">
        <v>298230</v>
      </c>
      <c r="H106" s="101">
        <v>30826</v>
      </c>
      <c r="I106" s="102">
        <v>20037</v>
      </c>
      <c r="J106" s="102">
        <v>10789</v>
      </c>
      <c r="K106" s="102">
        <v>3164828</v>
      </c>
      <c r="L106" s="103">
        <v>6.3E-3</v>
      </c>
      <c r="M106"/>
      <c r="N106"/>
    </row>
    <row r="107" spans="1:14" x14ac:dyDescent="0.2">
      <c r="A107" s="154" t="s">
        <v>202</v>
      </c>
      <c r="B107" s="157" t="s">
        <v>203</v>
      </c>
      <c r="C107" s="254" t="s">
        <v>509</v>
      </c>
      <c r="D107" s="188">
        <v>25</v>
      </c>
      <c r="E107" s="214"/>
      <c r="F107" s="160">
        <v>815932</v>
      </c>
      <c r="G107" s="162">
        <v>757465</v>
      </c>
      <c r="H107" s="164">
        <v>58467</v>
      </c>
      <c r="I107" s="166">
        <v>38004</v>
      </c>
      <c r="J107" s="166">
        <v>20463</v>
      </c>
      <c r="K107" s="166">
        <v>4903675</v>
      </c>
      <c r="L107" s="168">
        <v>7.7999999999999996E-3</v>
      </c>
      <c r="M107"/>
      <c r="N107"/>
    </row>
    <row r="108" spans="1:14" x14ac:dyDescent="0.2">
      <c r="A108" s="125" t="s">
        <v>204</v>
      </c>
      <c r="B108" s="132" t="s">
        <v>205</v>
      </c>
      <c r="C108" s="265" t="s">
        <v>509</v>
      </c>
      <c r="D108" s="186">
        <v>25</v>
      </c>
      <c r="E108" s="214"/>
      <c r="F108" s="106">
        <v>1854578</v>
      </c>
      <c r="G108" s="107">
        <v>1684963</v>
      </c>
      <c r="H108" s="108">
        <v>169615</v>
      </c>
      <c r="I108" s="109">
        <v>110250</v>
      </c>
      <c r="J108" s="109">
        <v>59365</v>
      </c>
      <c r="K108" s="109">
        <v>10642622</v>
      </c>
      <c r="L108" s="110">
        <v>1.04E-2</v>
      </c>
      <c r="M108"/>
      <c r="N108"/>
    </row>
    <row r="109" spans="1:14" x14ac:dyDescent="0.2">
      <c r="A109" s="125" t="s">
        <v>206</v>
      </c>
      <c r="B109" s="132" t="s">
        <v>205</v>
      </c>
      <c r="C109" s="265" t="s">
        <v>509</v>
      </c>
      <c r="D109" s="186">
        <v>25</v>
      </c>
      <c r="E109" s="214"/>
      <c r="F109" s="106">
        <v>1840986</v>
      </c>
      <c r="G109" s="107">
        <v>1694699</v>
      </c>
      <c r="H109" s="108">
        <v>146287</v>
      </c>
      <c r="I109" s="109">
        <v>95087</v>
      </c>
      <c r="J109" s="109">
        <v>51200</v>
      </c>
      <c r="K109" s="109">
        <v>12372826</v>
      </c>
      <c r="L109" s="110">
        <v>7.7000000000000002E-3</v>
      </c>
      <c r="M109"/>
      <c r="N109"/>
    </row>
    <row r="110" spans="1:14" ht="13.5" thickBot="1" x14ac:dyDescent="0.25">
      <c r="A110" s="118" t="s">
        <v>207</v>
      </c>
      <c r="B110" s="119" t="s">
        <v>208</v>
      </c>
      <c r="C110" s="253" t="s">
        <v>509</v>
      </c>
      <c r="D110" s="195">
        <v>25</v>
      </c>
      <c r="E110" s="214"/>
      <c r="F110" s="120">
        <v>445555</v>
      </c>
      <c r="G110" s="121">
        <v>393777</v>
      </c>
      <c r="H110" s="122">
        <v>51778</v>
      </c>
      <c r="I110" s="123">
        <v>33656</v>
      </c>
      <c r="J110" s="123">
        <v>18122</v>
      </c>
      <c r="K110" s="123">
        <v>0</v>
      </c>
      <c r="L110" s="124">
        <v>0</v>
      </c>
      <c r="M110"/>
      <c r="N110"/>
    </row>
    <row r="111" spans="1:14" x14ac:dyDescent="0.2">
      <c r="A111" s="154" t="s">
        <v>209</v>
      </c>
      <c r="B111" s="157" t="s">
        <v>210</v>
      </c>
      <c r="C111" s="254" t="s">
        <v>509</v>
      </c>
      <c r="D111" s="188">
        <v>26</v>
      </c>
      <c r="E111" s="214"/>
      <c r="F111" s="160">
        <v>1645791</v>
      </c>
      <c r="G111" s="162">
        <v>1567696</v>
      </c>
      <c r="H111" s="164">
        <v>78095</v>
      </c>
      <c r="I111" s="166">
        <v>50762</v>
      </c>
      <c r="J111" s="166">
        <v>27333</v>
      </c>
      <c r="K111" s="166">
        <v>11187075</v>
      </c>
      <c r="L111" s="168">
        <v>4.4999999999999997E-3</v>
      </c>
      <c r="M111"/>
      <c r="N111"/>
    </row>
    <row r="112" spans="1:14" ht="13.5" thickBot="1" x14ac:dyDescent="0.25">
      <c r="A112" s="95" t="s">
        <v>211</v>
      </c>
      <c r="B112" s="96" t="s">
        <v>212</v>
      </c>
      <c r="C112" s="258" t="s">
        <v>509</v>
      </c>
      <c r="D112" s="190">
        <v>26</v>
      </c>
      <c r="E112" s="215"/>
      <c r="F112" s="69">
        <v>2028619</v>
      </c>
      <c r="G112" s="70">
        <v>1942950</v>
      </c>
      <c r="H112" s="71">
        <v>85669</v>
      </c>
      <c r="I112" s="72">
        <v>55685</v>
      </c>
      <c r="J112" s="72">
        <v>29984</v>
      </c>
      <c r="K112" s="72">
        <v>12859175</v>
      </c>
      <c r="L112" s="73">
        <v>4.3E-3</v>
      </c>
      <c r="M112"/>
      <c r="N112"/>
    </row>
    <row r="113" spans="1:14" x14ac:dyDescent="0.2">
      <c r="A113" s="154" t="s">
        <v>213</v>
      </c>
      <c r="B113" s="157" t="s">
        <v>214</v>
      </c>
      <c r="C113" s="254" t="s">
        <v>230</v>
      </c>
      <c r="D113" s="188">
        <v>27</v>
      </c>
      <c r="E113" s="214"/>
      <c r="F113" s="160">
        <v>774155</v>
      </c>
      <c r="G113" s="162">
        <v>732059</v>
      </c>
      <c r="H113" s="164">
        <v>42096</v>
      </c>
      <c r="I113" s="166">
        <v>27362</v>
      </c>
      <c r="J113" s="166">
        <v>14734</v>
      </c>
      <c r="K113" s="166">
        <v>3572960</v>
      </c>
      <c r="L113" s="168">
        <v>7.7000000000000002E-3</v>
      </c>
      <c r="M113"/>
      <c r="N113"/>
    </row>
    <row r="114" spans="1:14" x14ac:dyDescent="0.2">
      <c r="A114" s="58" t="s">
        <v>215</v>
      </c>
      <c r="B114" s="59" t="s">
        <v>216</v>
      </c>
      <c r="C114" s="250" t="s">
        <v>230</v>
      </c>
      <c r="D114" s="179">
        <v>27</v>
      </c>
      <c r="E114" s="214"/>
      <c r="F114" s="48">
        <v>302207</v>
      </c>
      <c r="G114" s="49">
        <v>284604</v>
      </c>
      <c r="H114" s="50">
        <v>17603</v>
      </c>
      <c r="I114" s="38">
        <v>11442</v>
      </c>
      <c r="J114" s="38">
        <v>6161</v>
      </c>
      <c r="K114" s="38">
        <v>1836342</v>
      </c>
      <c r="L114" s="39">
        <v>6.1999999999999998E-3</v>
      </c>
      <c r="M114"/>
      <c r="N114"/>
    </row>
    <row r="115" spans="1:14" x14ac:dyDescent="0.2">
      <c r="A115" s="58" t="s">
        <v>217</v>
      </c>
      <c r="B115" s="59" t="s">
        <v>218</v>
      </c>
      <c r="C115" s="250" t="s">
        <v>230</v>
      </c>
      <c r="D115" s="179">
        <v>27</v>
      </c>
      <c r="E115" s="214"/>
      <c r="F115" s="48">
        <v>672687</v>
      </c>
      <c r="G115" s="49">
        <v>624223</v>
      </c>
      <c r="H115" s="50">
        <v>48464</v>
      </c>
      <c r="I115" s="38">
        <v>31502</v>
      </c>
      <c r="J115" s="38">
        <v>16962</v>
      </c>
      <c r="K115" s="38">
        <v>7839413</v>
      </c>
      <c r="L115" s="39">
        <v>4.0000000000000001E-3</v>
      </c>
      <c r="M115"/>
      <c r="N115"/>
    </row>
    <row r="116" spans="1:14" x14ac:dyDescent="0.2">
      <c r="A116" s="74" t="s">
        <v>219</v>
      </c>
      <c r="B116" s="75" t="s">
        <v>220</v>
      </c>
      <c r="C116" s="255" t="s">
        <v>230</v>
      </c>
      <c r="D116" s="180">
        <v>27</v>
      </c>
      <c r="E116" s="215"/>
      <c r="F116" s="76">
        <v>875885</v>
      </c>
      <c r="G116" s="77">
        <v>820598</v>
      </c>
      <c r="H116" s="78">
        <v>55287</v>
      </c>
      <c r="I116" s="79">
        <v>35937</v>
      </c>
      <c r="J116" s="79">
        <v>19350</v>
      </c>
      <c r="K116" s="79">
        <v>4907670</v>
      </c>
      <c r="L116" s="80">
        <v>7.3000000000000001E-3</v>
      </c>
      <c r="M116"/>
      <c r="N116"/>
    </row>
    <row r="117" spans="1:14" x14ac:dyDescent="0.2">
      <c r="A117" s="133" t="s">
        <v>221</v>
      </c>
      <c r="B117" s="134" t="s">
        <v>222</v>
      </c>
      <c r="C117" s="266" t="s">
        <v>230</v>
      </c>
      <c r="D117" s="181">
        <v>27</v>
      </c>
      <c r="E117" s="215"/>
      <c r="F117" s="127">
        <v>592487</v>
      </c>
      <c r="G117" s="128">
        <v>557412</v>
      </c>
      <c r="H117" s="129">
        <v>35075</v>
      </c>
      <c r="I117" s="130">
        <v>22799</v>
      </c>
      <c r="J117" s="130">
        <v>12276</v>
      </c>
      <c r="K117" s="130">
        <v>5329549</v>
      </c>
      <c r="L117" s="131">
        <v>4.3E-3</v>
      </c>
      <c r="M117"/>
      <c r="N117"/>
    </row>
    <row r="118" spans="1:14" ht="13.5" thickBot="1" x14ac:dyDescent="0.25">
      <c r="A118" s="118" t="s">
        <v>223</v>
      </c>
      <c r="B118" s="119" t="s">
        <v>224</v>
      </c>
      <c r="C118" s="253" t="s">
        <v>230</v>
      </c>
      <c r="D118" s="195">
        <v>27</v>
      </c>
      <c r="E118" s="214"/>
      <c r="F118" s="120">
        <v>228038</v>
      </c>
      <c r="G118" s="121">
        <v>213897</v>
      </c>
      <c r="H118" s="122">
        <v>14141</v>
      </c>
      <c r="I118" s="123">
        <v>9192</v>
      </c>
      <c r="J118" s="123">
        <v>4949</v>
      </c>
      <c r="K118" s="123">
        <v>0</v>
      </c>
      <c r="L118" s="124">
        <v>0</v>
      </c>
      <c r="M118"/>
      <c r="N118"/>
    </row>
    <row r="119" spans="1:14" x14ac:dyDescent="0.2">
      <c r="A119" s="171" t="s">
        <v>226</v>
      </c>
      <c r="B119" s="173" t="s">
        <v>225</v>
      </c>
      <c r="C119" s="264" t="s">
        <v>230</v>
      </c>
      <c r="D119" s="187">
        <v>28</v>
      </c>
      <c r="E119" s="214"/>
      <c r="F119" s="174">
        <v>1844155</v>
      </c>
      <c r="G119" s="175">
        <v>1711461</v>
      </c>
      <c r="H119" s="176">
        <v>132694</v>
      </c>
      <c r="I119" s="177">
        <v>86251</v>
      </c>
      <c r="J119" s="177">
        <v>46443</v>
      </c>
      <c r="K119" s="177">
        <v>13547230</v>
      </c>
      <c r="L119" s="178">
        <v>6.4000000000000003E-3</v>
      </c>
      <c r="M119"/>
      <c r="N119"/>
    </row>
    <row r="120" spans="1:14" ht="13.5" thickBot="1" x14ac:dyDescent="0.25">
      <c r="A120" s="118" t="s">
        <v>227</v>
      </c>
      <c r="B120" s="119" t="s">
        <v>228</v>
      </c>
      <c r="C120" s="253" t="s">
        <v>230</v>
      </c>
      <c r="D120" s="195">
        <v>28</v>
      </c>
      <c r="E120" s="214"/>
      <c r="F120" s="120">
        <v>194089</v>
      </c>
      <c r="G120" s="121">
        <v>180178</v>
      </c>
      <c r="H120" s="122">
        <v>13911</v>
      </c>
      <c r="I120" s="123">
        <v>9042</v>
      </c>
      <c r="J120" s="123">
        <v>4869</v>
      </c>
      <c r="K120" s="123">
        <v>0</v>
      </c>
      <c r="L120" s="124">
        <v>0</v>
      </c>
      <c r="M120"/>
      <c r="N120"/>
    </row>
    <row r="121" spans="1:14" x14ac:dyDescent="0.2">
      <c r="A121" s="154" t="s">
        <v>229</v>
      </c>
      <c r="B121" s="157" t="s">
        <v>230</v>
      </c>
      <c r="C121" s="254" t="s">
        <v>230</v>
      </c>
      <c r="D121" s="188">
        <v>29</v>
      </c>
      <c r="E121" s="214"/>
      <c r="F121" s="160">
        <v>196630</v>
      </c>
      <c r="G121" s="162">
        <v>184171</v>
      </c>
      <c r="H121" s="164">
        <v>12459</v>
      </c>
      <c r="I121" s="166">
        <v>8098</v>
      </c>
      <c r="J121" s="166">
        <v>4361</v>
      </c>
      <c r="K121" s="166">
        <v>2289523</v>
      </c>
      <c r="L121" s="168">
        <v>3.5000000000000001E-3</v>
      </c>
      <c r="M121"/>
      <c r="N121"/>
    </row>
    <row r="122" spans="1:14" x14ac:dyDescent="0.2">
      <c r="A122" s="58" t="s">
        <v>231</v>
      </c>
      <c r="B122" s="59" t="s">
        <v>232</v>
      </c>
      <c r="C122" s="250" t="s">
        <v>230</v>
      </c>
      <c r="D122" s="179">
        <v>29</v>
      </c>
      <c r="E122" s="214"/>
      <c r="F122" s="48">
        <v>181690</v>
      </c>
      <c r="G122" s="49">
        <v>164036</v>
      </c>
      <c r="H122" s="50">
        <v>17654</v>
      </c>
      <c r="I122" s="38">
        <v>11475</v>
      </c>
      <c r="J122" s="38">
        <v>6179</v>
      </c>
      <c r="K122" s="38">
        <v>1855635</v>
      </c>
      <c r="L122" s="39">
        <v>6.1999999999999998E-3</v>
      </c>
      <c r="M122"/>
      <c r="N122"/>
    </row>
    <row r="123" spans="1:14" ht="13.5" thickBot="1" x14ac:dyDescent="0.25">
      <c r="A123" s="97" t="s">
        <v>233</v>
      </c>
      <c r="B123" s="98" t="s">
        <v>234</v>
      </c>
      <c r="C123" s="259" t="s">
        <v>230</v>
      </c>
      <c r="D123" s="193">
        <v>29</v>
      </c>
      <c r="E123" s="214"/>
      <c r="F123" s="99">
        <v>911724</v>
      </c>
      <c r="G123" s="100">
        <v>863316</v>
      </c>
      <c r="H123" s="101">
        <v>48408</v>
      </c>
      <c r="I123" s="102">
        <v>31465</v>
      </c>
      <c r="J123" s="102">
        <v>16943</v>
      </c>
      <c r="K123" s="102">
        <v>7478377</v>
      </c>
      <c r="L123" s="103">
        <v>4.1999999999999997E-3</v>
      </c>
      <c r="M123"/>
      <c r="N123"/>
    </row>
    <row r="124" spans="1:14" x14ac:dyDescent="0.2">
      <c r="A124" s="154" t="s">
        <v>235</v>
      </c>
      <c r="B124" s="157" t="s">
        <v>236</v>
      </c>
      <c r="C124" s="254" t="s">
        <v>444</v>
      </c>
      <c r="D124" s="188">
        <v>30</v>
      </c>
      <c r="E124" s="214"/>
      <c r="F124" s="160">
        <v>521407</v>
      </c>
      <c r="G124" s="162">
        <v>539614</v>
      </c>
      <c r="H124" s="164">
        <v>0</v>
      </c>
      <c r="I124" s="166">
        <v>0</v>
      </c>
      <c r="J124" s="166">
        <v>0</v>
      </c>
      <c r="K124" s="166">
        <v>4763020</v>
      </c>
      <c r="L124" s="168" t="s">
        <v>521</v>
      </c>
      <c r="M124"/>
      <c r="N124"/>
    </row>
    <row r="125" spans="1:14" x14ac:dyDescent="0.2">
      <c r="A125" s="58" t="s">
        <v>237</v>
      </c>
      <c r="B125" s="59" t="s">
        <v>238</v>
      </c>
      <c r="C125" s="250" t="s">
        <v>230</v>
      </c>
      <c r="D125" s="179">
        <v>30</v>
      </c>
      <c r="E125" s="214"/>
      <c r="F125" s="48">
        <v>325001</v>
      </c>
      <c r="G125" s="49">
        <v>337411</v>
      </c>
      <c r="H125" s="50">
        <v>0</v>
      </c>
      <c r="I125" s="38">
        <v>0</v>
      </c>
      <c r="J125" s="38">
        <v>0</v>
      </c>
      <c r="K125" s="38">
        <v>3021081</v>
      </c>
      <c r="L125" s="39" t="s">
        <v>521</v>
      </c>
      <c r="M125"/>
      <c r="N125"/>
    </row>
    <row r="126" spans="1:14" x14ac:dyDescent="0.2">
      <c r="A126" s="58" t="s">
        <v>239</v>
      </c>
      <c r="B126" s="59" t="s">
        <v>240</v>
      </c>
      <c r="C126" s="250" t="s">
        <v>503</v>
      </c>
      <c r="D126" s="179">
        <v>30</v>
      </c>
      <c r="E126" s="214"/>
      <c r="F126" s="48">
        <v>8074</v>
      </c>
      <c r="G126" s="49">
        <v>9890</v>
      </c>
      <c r="H126" s="50">
        <v>0</v>
      </c>
      <c r="I126" s="38">
        <v>0</v>
      </c>
      <c r="J126" s="38">
        <v>0</v>
      </c>
      <c r="K126" s="38">
        <v>773296</v>
      </c>
      <c r="L126" s="39" t="s">
        <v>521</v>
      </c>
      <c r="M126"/>
      <c r="N126"/>
    </row>
    <row r="127" spans="1:14" x14ac:dyDescent="0.2">
      <c r="A127" s="58" t="s">
        <v>241</v>
      </c>
      <c r="B127" s="59" t="s">
        <v>242</v>
      </c>
      <c r="C127" s="250" t="s">
        <v>503</v>
      </c>
      <c r="D127" s="179">
        <v>30</v>
      </c>
      <c r="E127" s="214"/>
      <c r="F127" s="48">
        <v>13047</v>
      </c>
      <c r="G127" s="49">
        <v>15980</v>
      </c>
      <c r="H127" s="50">
        <v>0</v>
      </c>
      <c r="I127" s="38">
        <v>0</v>
      </c>
      <c r="J127" s="38">
        <v>0</v>
      </c>
      <c r="K127" s="38">
        <v>909354</v>
      </c>
      <c r="L127" s="39" t="s">
        <v>521</v>
      </c>
      <c r="M127"/>
      <c r="N127"/>
    </row>
    <row r="128" spans="1:14" x14ac:dyDescent="0.2">
      <c r="A128" s="58" t="s">
        <v>243</v>
      </c>
      <c r="B128" s="59" t="s">
        <v>244</v>
      </c>
      <c r="C128" s="250" t="s">
        <v>444</v>
      </c>
      <c r="D128" s="179">
        <v>30</v>
      </c>
      <c r="E128" s="214"/>
      <c r="F128" s="48">
        <v>301285</v>
      </c>
      <c r="G128" s="49">
        <v>335806</v>
      </c>
      <c r="H128" s="50">
        <v>0</v>
      </c>
      <c r="I128" s="38">
        <v>0</v>
      </c>
      <c r="J128" s="38">
        <v>0</v>
      </c>
      <c r="K128" s="38">
        <v>1972203</v>
      </c>
      <c r="L128" s="39" t="s">
        <v>521</v>
      </c>
      <c r="M128"/>
      <c r="N128"/>
    </row>
    <row r="129" spans="1:14" x14ac:dyDescent="0.2">
      <c r="A129" s="58" t="s">
        <v>245</v>
      </c>
      <c r="B129" s="59" t="s">
        <v>246</v>
      </c>
      <c r="C129" s="250" t="s">
        <v>444</v>
      </c>
      <c r="D129" s="179">
        <v>30</v>
      </c>
      <c r="E129" s="214"/>
      <c r="F129" s="48">
        <v>466036</v>
      </c>
      <c r="G129" s="49">
        <v>544199</v>
      </c>
      <c r="H129" s="50">
        <v>0</v>
      </c>
      <c r="I129" s="38">
        <v>0</v>
      </c>
      <c r="J129" s="38">
        <v>0</v>
      </c>
      <c r="K129" s="38">
        <v>5106855</v>
      </c>
      <c r="L129" s="39" t="s">
        <v>521</v>
      </c>
      <c r="M129"/>
      <c r="N129"/>
    </row>
    <row r="130" spans="1:14" x14ac:dyDescent="0.2">
      <c r="A130" s="58" t="s">
        <v>247</v>
      </c>
      <c r="B130" s="59" t="s">
        <v>248</v>
      </c>
      <c r="C130" s="250" t="s">
        <v>444</v>
      </c>
      <c r="D130" s="179">
        <v>30</v>
      </c>
      <c r="E130" s="214"/>
      <c r="F130" s="48">
        <v>175527</v>
      </c>
      <c r="G130" s="49">
        <v>221962</v>
      </c>
      <c r="H130" s="50">
        <v>0</v>
      </c>
      <c r="I130" s="38">
        <v>0</v>
      </c>
      <c r="J130" s="38">
        <v>0</v>
      </c>
      <c r="K130" s="38">
        <v>3877912</v>
      </c>
      <c r="L130" s="39" t="s">
        <v>521</v>
      </c>
      <c r="M130"/>
      <c r="N130"/>
    </row>
    <row r="131" spans="1:14" x14ac:dyDescent="0.2">
      <c r="A131" s="58" t="s">
        <v>249</v>
      </c>
      <c r="B131" s="59" t="s">
        <v>250</v>
      </c>
      <c r="C131" s="250" t="s">
        <v>444</v>
      </c>
      <c r="D131" s="179">
        <v>30</v>
      </c>
      <c r="E131" s="214"/>
      <c r="F131" s="48">
        <v>77075</v>
      </c>
      <c r="G131" s="49">
        <v>86730</v>
      </c>
      <c r="H131" s="50">
        <v>0</v>
      </c>
      <c r="I131" s="38">
        <v>0</v>
      </c>
      <c r="J131" s="38">
        <v>0</v>
      </c>
      <c r="K131" s="38">
        <v>1488945</v>
      </c>
      <c r="L131" s="39" t="s">
        <v>521</v>
      </c>
      <c r="M131"/>
      <c r="N131"/>
    </row>
    <row r="132" spans="1:14" x14ac:dyDescent="0.2">
      <c r="A132" s="58" t="s">
        <v>251</v>
      </c>
      <c r="B132" s="59" t="s">
        <v>252</v>
      </c>
      <c r="C132" s="250" t="s">
        <v>230</v>
      </c>
      <c r="D132" s="179">
        <v>30</v>
      </c>
      <c r="E132" s="214"/>
      <c r="F132" s="48">
        <v>263739</v>
      </c>
      <c r="G132" s="49">
        <v>260507</v>
      </c>
      <c r="H132" s="50">
        <v>3232</v>
      </c>
      <c r="I132" s="38">
        <v>2101</v>
      </c>
      <c r="J132" s="38">
        <v>1131</v>
      </c>
      <c r="K132" s="38">
        <v>2927577</v>
      </c>
      <c r="L132" s="39">
        <v>6.9999999999999999E-4</v>
      </c>
      <c r="M132"/>
      <c r="N132"/>
    </row>
    <row r="133" spans="1:14" ht="13.5" thickBot="1" x14ac:dyDescent="0.25">
      <c r="A133" s="97" t="s">
        <v>253</v>
      </c>
      <c r="B133" s="98" t="s">
        <v>254</v>
      </c>
      <c r="C133" s="259" t="s">
        <v>230</v>
      </c>
      <c r="D133" s="193">
        <v>30</v>
      </c>
      <c r="E133" s="214"/>
      <c r="F133" s="99">
        <v>222937</v>
      </c>
      <c r="G133" s="100">
        <v>250275</v>
      </c>
      <c r="H133" s="101">
        <v>0</v>
      </c>
      <c r="I133" s="102">
        <v>0</v>
      </c>
      <c r="J133" s="102">
        <v>0</v>
      </c>
      <c r="K133" s="102">
        <v>2864715</v>
      </c>
      <c r="L133" s="103" t="s">
        <v>521</v>
      </c>
      <c r="M133"/>
      <c r="N133"/>
    </row>
    <row r="134" spans="1:14" x14ac:dyDescent="0.2">
      <c r="A134" s="154" t="s">
        <v>255</v>
      </c>
      <c r="B134" s="157" t="s">
        <v>256</v>
      </c>
      <c r="C134" s="254" t="s">
        <v>508</v>
      </c>
      <c r="D134" s="188">
        <v>31</v>
      </c>
      <c r="E134" s="214"/>
      <c r="F134" s="160">
        <v>320155</v>
      </c>
      <c r="G134" s="162">
        <v>303269</v>
      </c>
      <c r="H134" s="164">
        <v>16886</v>
      </c>
      <c r="I134" s="166">
        <v>10976</v>
      </c>
      <c r="J134" s="166">
        <v>5910</v>
      </c>
      <c r="K134" s="166">
        <v>1501992</v>
      </c>
      <c r="L134" s="168">
        <v>7.3000000000000001E-3</v>
      </c>
      <c r="M134"/>
      <c r="N134"/>
    </row>
    <row r="135" spans="1:14" x14ac:dyDescent="0.2">
      <c r="A135" s="58" t="s">
        <v>257</v>
      </c>
      <c r="B135" s="59" t="s">
        <v>258</v>
      </c>
      <c r="C135" s="250" t="s">
        <v>510</v>
      </c>
      <c r="D135" s="179">
        <v>31</v>
      </c>
      <c r="E135" s="214"/>
      <c r="F135" s="48">
        <v>276153</v>
      </c>
      <c r="G135" s="49">
        <v>253925</v>
      </c>
      <c r="H135" s="50">
        <v>22228</v>
      </c>
      <c r="I135" s="38">
        <v>14448</v>
      </c>
      <c r="J135" s="38">
        <v>7780</v>
      </c>
      <c r="K135" s="38">
        <v>1579807</v>
      </c>
      <c r="L135" s="39">
        <v>9.1000000000000004E-3</v>
      </c>
      <c r="M135"/>
      <c r="N135"/>
    </row>
    <row r="136" spans="1:14" x14ac:dyDescent="0.2">
      <c r="A136" s="58" t="s">
        <v>259</v>
      </c>
      <c r="B136" s="59" t="s">
        <v>260</v>
      </c>
      <c r="C136" s="250" t="s">
        <v>510</v>
      </c>
      <c r="D136" s="179">
        <v>31</v>
      </c>
      <c r="E136" s="214"/>
      <c r="F136" s="48">
        <v>352833</v>
      </c>
      <c r="G136" s="49">
        <v>304544</v>
      </c>
      <c r="H136" s="50">
        <v>48289</v>
      </c>
      <c r="I136" s="38">
        <v>31388</v>
      </c>
      <c r="J136" s="38">
        <v>16901</v>
      </c>
      <c r="K136" s="38">
        <v>2417386</v>
      </c>
      <c r="L136" s="39">
        <v>1.2999999999999999E-2</v>
      </c>
      <c r="M136"/>
      <c r="N136"/>
    </row>
    <row r="137" spans="1:14" x14ac:dyDescent="0.2">
      <c r="A137" s="58" t="s">
        <v>261</v>
      </c>
      <c r="B137" s="59" t="s">
        <v>262</v>
      </c>
      <c r="C137" s="250" t="s">
        <v>510</v>
      </c>
      <c r="D137" s="179">
        <v>31</v>
      </c>
      <c r="E137" s="214"/>
      <c r="F137" s="48">
        <v>1078881</v>
      </c>
      <c r="G137" s="49">
        <v>943776</v>
      </c>
      <c r="H137" s="50">
        <v>135105</v>
      </c>
      <c r="I137" s="38">
        <v>87818</v>
      </c>
      <c r="J137" s="38">
        <v>47287</v>
      </c>
      <c r="K137" s="38">
        <v>4467035</v>
      </c>
      <c r="L137" s="39">
        <v>1.9699999999999999E-2</v>
      </c>
      <c r="M137"/>
      <c r="N137"/>
    </row>
    <row r="138" spans="1:14" x14ac:dyDescent="0.2">
      <c r="A138" s="58" t="s">
        <v>263</v>
      </c>
      <c r="B138" s="59" t="s">
        <v>264</v>
      </c>
      <c r="C138" s="250" t="s">
        <v>510</v>
      </c>
      <c r="D138" s="179">
        <v>31</v>
      </c>
      <c r="E138" s="214"/>
      <c r="F138" s="48">
        <v>108718</v>
      </c>
      <c r="G138" s="49">
        <v>97389</v>
      </c>
      <c r="H138" s="50">
        <v>11329</v>
      </c>
      <c r="I138" s="38">
        <v>7364</v>
      </c>
      <c r="J138" s="38">
        <v>3965</v>
      </c>
      <c r="K138" s="38">
        <v>593659</v>
      </c>
      <c r="L138" s="39">
        <v>1.24E-2</v>
      </c>
      <c r="M138"/>
      <c r="N138"/>
    </row>
    <row r="139" spans="1:14" x14ac:dyDescent="0.2">
      <c r="A139" s="58" t="s">
        <v>265</v>
      </c>
      <c r="B139" s="59" t="s">
        <v>266</v>
      </c>
      <c r="C139" s="250" t="s">
        <v>510</v>
      </c>
      <c r="D139" s="179">
        <v>31</v>
      </c>
      <c r="E139" s="214"/>
      <c r="F139" s="48">
        <v>144201</v>
      </c>
      <c r="G139" s="49">
        <v>104431</v>
      </c>
      <c r="H139" s="50">
        <v>39770</v>
      </c>
      <c r="I139" s="38">
        <v>25851</v>
      </c>
      <c r="J139" s="38">
        <v>13920</v>
      </c>
      <c r="K139" s="38">
        <v>819493</v>
      </c>
      <c r="L139" s="39">
        <v>3.15E-2</v>
      </c>
      <c r="M139"/>
      <c r="N139"/>
    </row>
    <row r="140" spans="1:14" x14ac:dyDescent="0.2">
      <c r="A140" s="58" t="s">
        <v>267</v>
      </c>
      <c r="B140" s="59" t="s">
        <v>268</v>
      </c>
      <c r="C140" s="250" t="s">
        <v>510</v>
      </c>
      <c r="D140" s="179">
        <v>31</v>
      </c>
      <c r="E140" s="214"/>
      <c r="F140" s="48">
        <v>331369</v>
      </c>
      <c r="G140" s="49">
        <v>301471</v>
      </c>
      <c r="H140" s="50">
        <v>29898</v>
      </c>
      <c r="I140" s="38">
        <v>19434</v>
      </c>
      <c r="J140" s="38">
        <v>10464</v>
      </c>
      <c r="K140" s="38">
        <v>1395361</v>
      </c>
      <c r="L140" s="39">
        <v>1.3899999999999999E-2</v>
      </c>
      <c r="M140"/>
      <c r="N140"/>
    </row>
    <row r="141" spans="1:14" x14ac:dyDescent="0.2">
      <c r="A141" s="58" t="s">
        <v>269</v>
      </c>
      <c r="B141" s="59" t="s">
        <v>270</v>
      </c>
      <c r="C141" s="250" t="s">
        <v>510</v>
      </c>
      <c r="D141" s="179">
        <v>31</v>
      </c>
      <c r="E141" s="214"/>
      <c r="F141" s="48">
        <v>19472</v>
      </c>
      <c r="G141" s="49">
        <v>17627</v>
      </c>
      <c r="H141" s="50">
        <v>1845</v>
      </c>
      <c r="I141" s="38">
        <v>1199</v>
      </c>
      <c r="J141" s="38">
        <v>646</v>
      </c>
      <c r="K141" s="38">
        <v>422510</v>
      </c>
      <c r="L141" s="39">
        <v>2.8E-3</v>
      </c>
      <c r="M141"/>
      <c r="N141"/>
    </row>
    <row r="142" spans="1:14" x14ac:dyDescent="0.2">
      <c r="A142" s="58" t="s">
        <v>271</v>
      </c>
      <c r="B142" s="59" t="s">
        <v>272</v>
      </c>
      <c r="C142" s="250" t="s">
        <v>510</v>
      </c>
      <c r="D142" s="179">
        <v>31</v>
      </c>
      <c r="E142" s="214"/>
      <c r="F142" s="48">
        <v>1026366</v>
      </c>
      <c r="G142" s="49">
        <v>909330</v>
      </c>
      <c r="H142" s="50">
        <v>117036</v>
      </c>
      <c r="I142" s="38">
        <v>76073</v>
      </c>
      <c r="J142" s="38">
        <v>40963</v>
      </c>
      <c r="K142" s="38">
        <v>4625252</v>
      </c>
      <c r="L142" s="39">
        <v>1.6400000000000001E-2</v>
      </c>
      <c r="M142"/>
      <c r="N142"/>
    </row>
    <row r="143" spans="1:14" x14ac:dyDescent="0.2">
      <c r="A143" s="58" t="s">
        <v>273</v>
      </c>
      <c r="B143" s="59" t="s">
        <v>274</v>
      </c>
      <c r="C143" s="250" t="s">
        <v>510</v>
      </c>
      <c r="D143" s="179">
        <v>31</v>
      </c>
      <c r="E143" s="214"/>
      <c r="F143" s="48">
        <v>329634</v>
      </c>
      <c r="G143" s="49">
        <v>277111</v>
      </c>
      <c r="H143" s="50">
        <v>52523</v>
      </c>
      <c r="I143" s="38">
        <v>34140</v>
      </c>
      <c r="J143" s="38">
        <v>18383</v>
      </c>
      <c r="K143" s="38">
        <v>2140552</v>
      </c>
      <c r="L143" s="39">
        <v>1.5900000000000001E-2</v>
      </c>
      <c r="M143"/>
      <c r="N143"/>
    </row>
    <row r="144" spans="1:14" x14ac:dyDescent="0.2">
      <c r="A144" s="58" t="s">
        <v>275</v>
      </c>
      <c r="B144" s="59" t="s">
        <v>276</v>
      </c>
      <c r="C144" s="250" t="s">
        <v>510</v>
      </c>
      <c r="D144" s="179">
        <v>31</v>
      </c>
      <c r="E144" s="214"/>
      <c r="F144" s="48">
        <v>543736</v>
      </c>
      <c r="G144" s="49">
        <v>490311</v>
      </c>
      <c r="H144" s="50">
        <v>53425</v>
      </c>
      <c r="I144" s="38">
        <v>34726</v>
      </c>
      <c r="J144" s="38">
        <v>18699</v>
      </c>
      <c r="K144" s="38">
        <v>2539593</v>
      </c>
      <c r="L144" s="39">
        <v>1.37E-2</v>
      </c>
      <c r="M144"/>
      <c r="N144"/>
    </row>
    <row r="145" spans="1:14" x14ac:dyDescent="0.2">
      <c r="A145" s="58" t="s">
        <v>277</v>
      </c>
      <c r="B145" s="59" t="s">
        <v>278</v>
      </c>
      <c r="C145" s="250" t="s">
        <v>510</v>
      </c>
      <c r="D145" s="179">
        <v>31</v>
      </c>
      <c r="E145" s="214"/>
      <c r="F145" s="48">
        <v>103744</v>
      </c>
      <c r="G145" s="49">
        <v>75047</v>
      </c>
      <c r="H145" s="50">
        <v>28697</v>
      </c>
      <c r="I145" s="38">
        <v>18653</v>
      </c>
      <c r="J145" s="38">
        <v>10044</v>
      </c>
      <c r="K145" s="38">
        <v>641980</v>
      </c>
      <c r="L145" s="39">
        <v>2.9100000000000001E-2</v>
      </c>
      <c r="M145"/>
      <c r="N145"/>
    </row>
    <row r="146" spans="1:14" x14ac:dyDescent="0.2">
      <c r="A146" s="88" t="s">
        <v>279</v>
      </c>
      <c r="B146" s="89" t="s">
        <v>280</v>
      </c>
      <c r="C146" s="257" t="s">
        <v>510</v>
      </c>
      <c r="D146" s="183">
        <v>31</v>
      </c>
      <c r="E146" s="215"/>
      <c r="F146" s="90">
        <v>727215</v>
      </c>
      <c r="G146" s="91">
        <v>666746</v>
      </c>
      <c r="H146" s="92">
        <v>60469</v>
      </c>
      <c r="I146" s="93">
        <v>39305</v>
      </c>
      <c r="J146" s="93">
        <v>21164</v>
      </c>
      <c r="K146" s="93">
        <v>3860017</v>
      </c>
      <c r="L146" s="94">
        <v>1.0200000000000001E-2</v>
      </c>
      <c r="M146"/>
      <c r="N146"/>
    </row>
    <row r="147" spans="1:14" x14ac:dyDescent="0.2">
      <c r="A147" s="74" t="s">
        <v>281</v>
      </c>
      <c r="B147" s="75" t="s">
        <v>282</v>
      </c>
      <c r="C147" s="255" t="s">
        <v>510</v>
      </c>
      <c r="D147" s="180">
        <v>31</v>
      </c>
      <c r="E147" s="215"/>
      <c r="F147" s="76">
        <v>1732711</v>
      </c>
      <c r="G147" s="77">
        <v>1670434</v>
      </c>
      <c r="H147" s="78">
        <v>62277</v>
      </c>
      <c r="I147" s="79">
        <v>40480</v>
      </c>
      <c r="J147" s="79">
        <v>21797</v>
      </c>
      <c r="K147" s="79">
        <v>12006764</v>
      </c>
      <c r="L147" s="80">
        <v>3.3999999999999998E-3</v>
      </c>
      <c r="M147"/>
      <c r="N147"/>
    </row>
    <row r="148" spans="1:14" ht="13.5" thickBot="1" x14ac:dyDescent="0.25">
      <c r="A148" s="118" t="s">
        <v>283</v>
      </c>
      <c r="B148" s="119" t="s">
        <v>284</v>
      </c>
      <c r="C148" s="253" t="s">
        <v>510</v>
      </c>
      <c r="D148" s="195">
        <v>31</v>
      </c>
      <c r="E148" s="214"/>
      <c r="F148" s="120">
        <v>510960</v>
      </c>
      <c r="G148" s="121">
        <v>432997</v>
      </c>
      <c r="H148" s="122">
        <v>77963</v>
      </c>
      <c r="I148" s="123">
        <v>50676</v>
      </c>
      <c r="J148" s="123">
        <v>27287</v>
      </c>
      <c r="K148" s="123">
        <v>0</v>
      </c>
      <c r="L148" s="124">
        <v>0</v>
      </c>
      <c r="M148"/>
      <c r="N148"/>
    </row>
    <row r="149" spans="1:14" x14ac:dyDescent="0.2">
      <c r="A149" s="154" t="s">
        <v>285</v>
      </c>
      <c r="B149" s="157" t="s">
        <v>286</v>
      </c>
      <c r="C149" s="254" t="s">
        <v>232</v>
      </c>
      <c r="D149" s="188">
        <v>32</v>
      </c>
      <c r="E149" s="214"/>
      <c r="F149" s="160">
        <v>426432</v>
      </c>
      <c r="G149" s="162">
        <v>398546</v>
      </c>
      <c r="H149" s="164">
        <v>27886</v>
      </c>
      <c r="I149" s="166">
        <v>18126</v>
      </c>
      <c r="J149" s="166">
        <v>9760</v>
      </c>
      <c r="K149" s="166">
        <v>3267431</v>
      </c>
      <c r="L149" s="168">
        <v>5.4999999999999997E-3</v>
      </c>
      <c r="M149"/>
      <c r="N149"/>
    </row>
    <row r="150" spans="1:14" x14ac:dyDescent="0.2">
      <c r="A150" s="58" t="s">
        <v>287</v>
      </c>
      <c r="B150" s="59" t="s">
        <v>288</v>
      </c>
      <c r="C150" s="250" t="s">
        <v>232</v>
      </c>
      <c r="D150" s="179">
        <v>32</v>
      </c>
      <c r="E150" s="214"/>
      <c r="F150" s="48">
        <v>252737</v>
      </c>
      <c r="G150" s="49">
        <v>235891</v>
      </c>
      <c r="H150" s="50">
        <v>16846</v>
      </c>
      <c r="I150" s="38">
        <v>10950</v>
      </c>
      <c r="J150" s="38">
        <v>5896</v>
      </c>
      <c r="K150" s="38">
        <v>1824196</v>
      </c>
      <c r="L150" s="39">
        <v>6.0000000000000001E-3</v>
      </c>
      <c r="M150"/>
      <c r="N150"/>
    </row>
    <row r="151" spans="1:14" x14ac:dyDescent="0.2">
      <c r="A151" s="58" t="s">
        <v>289</v>
      </c>
      <c r="B151" s="59" t="s">
        <v>290</v>
      </c>
      <c r="C151" s="250" t="s">
        <v>232</v>
      </c>
      <c r="D151" s="179">
        <v>32</v>
      </c>
      <c r="E151" s="214"/>
      <c r="F151" s="48">
        <v>434128</v>
      </c>
      <c r="G151" s="49">
        <v>405506</v>
      </c>
      <c r="H151" s="50">
        <v>28622</v>
      </c>
      <c r="I151" s="38">
        <v>18604</v>
      </c>
      <c r="J151" s="38">
        <v>10018</v>
      </c>
      <c r="K151" s="38">
        <v>3669004</v>
      </c>
      <c r="L151" s="39">
        <v>5.1000000000000004E-3</v>
      </c>
      <c r="M151"/>
      <c r="N151"/>
    </row>
    <row r="152" spans="1:14" x14ac:dyDescent="0.2">
      <c r="A152" s="58" t="s">
        <v>291</v>
      </c>
      <c r="B152" s="59" t="s">
        <v>292</v>
      </c>
      <c r="C152" s="250" t="s">
        <v>232</v>
      </c>
      <c r="D152" s="179">
        <v>32</v>
      </c>
      <c r="E152" s="214"/>
      <c r="F152" s="48">
        <v>399432</v>
      </c>
      <c r="G152" s="49">
        <v>373631</v>
      </c>
      <c r="H152" s="50">
        <v>25801</v>
      </c>
      <c r="I152" s="38">
        <v>16771</v>
      </c>
      <c r="J152" s="38">
        <v>9030</v>
      </c>
      <c r="K152" s="38">
        <v>2977219</v>
      </c>
      <c r="L152" s="39">
        <v>5.5999999999999999E-3</v>
      </c>
      <c r="M152"/>
      <c r="N152"/>
    </row>
    <row r="153" spans="1:14" x14ac:dyDescent="0.2">
      <c r="A153" s="58" t="s">
        <v>293</v>
      </c>
      <c r="B153" s="59" t="s">
        <v>294</v>
      </c>
      <c r="C153" s="250" t="s">
        <v>232</v>
      </c>
      <c r="D153" s="179">
        <v>32</v>
      </c>
      <c r="E153" s="214"/>
      <c r="F153" s="48">
        <v>135313</v>
      </c>
      <c r="G153" s="49">
        <v>127591</v>
      </c>
      <c r="H153" s="50">
        <v>7722</v>
      </c>
      <c r="I153" s="38">
        <v>5019</v>
      </c>
      <c r="J153" s="38">
        <v>2703</v>
      </c>
      <c r="K153" s="38">
        <v>1182786</v>
      </c>
      <c r="L153" s="39">
        <v>4.1999999999999997E-3</v>
      </c>
      <c r="M153"/>
      <c r="N153"/>
    </row>
    <row r="154" spans="1:14" ht="13.5" thickBot="1" x14ac:dyDescent="0.25">
      <c r="A154" s="60" t="s">
        <v>295</v>
      </c>
      <c r="B154" s="61" t="s">
        <v>296</v>
      </c>
      <c r="C154" s="251" t="s">
        <v>232</v>
      </c>
      <c r="D154" s="189">
        <v>32</v>
      </c>
      <c r="E154" s="215"/>
      <c r="F154" s="62">
        <v>1534686</v>
      </c>
      <c r="G154" s="63">
        <v>1435740</v>
      </c>
      <c r="H154" s="64">
        <v>98946</v>
      </c>
      <c r="I154" s="65">
        <v>64315</v>
      </c>
      <c r="J154" s="65">
        <v>34631</v>
      </c>
      <c r="K154" s="65">
        <v>12786230</v>
      </c>
      <c r="L154" s="66">
        <v>5.0000000000000001E-3</v>
      </c>
      <c r="M154"/>
      <c r="N154"/>
    </row>
    <row r="155" spans="1:14" ht="13.5" thickBot="1" x14ac:dyDescent="0.25">
      <c r="A155" s="95" t="s">
        <v>297</v>
      </c>
      <c r="B155" s="96" t="s">
        <v>298</v>
      </c>
      <c r="C155" s="258" t="s">
        <v>504</v>
      </c>
      <c r="D155" s="190">
        <v>33</v>
      </c>
      <c r="E155" s="215"/>
      <c r="F155" s="69">
        <v>1967428</v>
      </c>
      <c r="G155" s="70">
        <v>1855187</v>
      </c>
      <c r="H155" s="71">
        <v>112241</v>
      </c>
      <c r="I155" s="72">
        <v>72957</v>
      </c>
      <c r="J155" s="72">
        <v>39284</v>
      </c>
      <c r="K155" s="72">
        <v>12655975</v>
      </c>
      <c r="L155" s="73">
        <v>5.7999999999999996E-3</v>
      </c>
      <c r="M155"/>
      <c r="N155"/>
    </row>
    <row r="156" spans="1:14" x14ac:dyDescent="0.2">
      <c r="A156" s="154" t="s">
        <v>299</v>
      </c>
      <c r="B156" s="157" t="s">
        <v>300</v>
      </c>
      <c r="C156" s="254" t="s">
        <v>510</v>
      </c>
      <c r="D156" s="188">
        <v>34</v>
      </c>
      <c r="E156" s="214"/>
      <c r="F156" s="160">
        <v>260047</v>
      </c>
      <c r="G156" s="162">
        <v>245150</v>
      </c>
      <c r="H156" s="164">
        <v>14897</v>
      </c>
      <c r="I156" s="166">
        <v>9683</v>
      </c>
      <c r="J156" s="166">
        <v>5214</v>
      </c>
      <c r="K156" s="166">
        <v>1373383</v>
      </c>
      <c r="L156" s="168">
        <v>7.1000000000000004E-3</v>
      </c>
      <c r="M156"/>
      <c r="N156"/>
    </row>
    <row r="157" spans="1:14" x14ac:dyDescent="0.2">
      <c r="A157" s="58" t="s">
        <v>301</v>
      </c>
      <c r="B157" s="59" t="s">
        <v>302</v>
      </c>
      <c r="C157" s="250" t="s">
        <v>510</v>
      </c>
      <c r="D157" s="179">
        <v>34</v>
      </c>
      <c r="E157" s="214"/>
      <c r="F157" s="48">
        <v>475620</v>
      </c>
      <c r="G157" s="49">
        <v>447802</v>
      </c>
      <c r="H157" s="50">
        <v>27818</v>
      </c>
      <c r="I157" s="38">
        <v>18082</v>
      </c>
      <c r="J157" s="38">
        <v>9736</v>
      </c>
      <c r="K157" s="38">
        <v>2273160</v>
      </c>
      <c r="L157" s="39">
        <v>8.0000000000000002E-3</v>
      </c>
      <c r="M157"/>
      <c r="N157"/>
    </row>
    <row r="158" spans="1:14" x14ac:dyDescent="0.2">
      <c r="A158" s="58" t="s">
        <v>303</v>
      </c>
      <c r="B158" s="59" t="s">
        <v>304</v>
      </c>
      <c r="C158" s="250" t="s">
        <v>510</v>
      </c>
      <c r="D158" s="179">
        <v>34</v>
      </c>
      <c r="E158" s="214"/>
      <c r="F158" s="48">
        <v>293077</v>
      </c>
      <c r="G158" s="49">
        <v>264083</v>
      </c>
      <c r="H158" s="50">
        <v>28994</v>
      </c>
      <c r="I158" s="38">
        <v>18846</v>
      </c>
      <c r="J158" s="38">
        <v>10148</v>
      </c>
      <c r="K158" s="38">
        <v>1347928</v>
      </c>
      <c r="L158" s="39">
        <v>1.4E-2</v>
      </c>
      <c r="M158"/>
      <c r="N158"/>
    </row>
    <row r="159" spans="1:14" x14ac:dyDescent="0.2">
      <c r="A159" s="58" t="s">
        <v>305</v>
      </c>
      <c r="B159" s="59" t="s">
        <v>306</v>
      </c>
      <c r="C159" s="250" t="s">
        <v>510</v>
      </c>
      <c r="D159" s="179">
        <v>34</v>
      </c>
      <c r="E159" s="214"/>
      <c r="F159" s="48">
        <v>393185</v>
      </c>
      <c r="G159" s="49">
        <v>357495</v>
      </c>
      <c r="H159" s="50">
        <v>35690</v>
      </c>
      <c r="I159" s="38">
        <v>23199</v>
      </c>
      <c r="J159" s="38">
        <v>12492</v>
      </c>
      <c r="K159" s="38">
        <v>1782760</v>
      </c>
      <c r="L159" s="39">
        <v>1.2999999999999999E-2</v>
      </c>
      <c r="M159"/>
      <c r="N159"/>
    </row>
    <row r="160" spans="1:14" x14ac:dyDescent="0.2">
      <c r="A160" s="58" t="s">
        <v>307</v>
      </c>
      <c r="B160" s="59" t="s">
        <v>308</v>
      </c>
      <c r="C160" s="250" t="s">
        <v>510</v>
      </c>
      <c r="D160" s="179">
        <v>34</v>
      </c>
      <c r="E160" s="214"/>
      <c r="F160" s="48">
        <v>335690</v>
      </c>
      <c r="G160" s="49">
        <v>314497</v>
      </c>
      <c r="H160" s="50">
        <v>21193</v>
      </c>
      <c r="I160" s="38">
        <v>13775</v>
      </c>
      <c r="J160" s="38">
        <v>7418</v>
      </c>
      <c r="K160" s="38">
        <v>1701930</v>
      </c>
      <c r="L160" s="39">
        <v>8.0999999999999996E-3</v>
      </c>
      <c r="M160"/>
      <c r="N160"/>
    </row>
    <row r="161" spans="1:14" x14ac:dyDescent="0.2">
      <c r="A161" s="58" t="s">
        <v>309</v>
      </c>
      <c r="B161" s="59" t="s">
        <v>310</v>
      </c>
      <c r="C161" s="250" t="s">
        <v>510</v>
      </c>
      <c r="D161" s="179">
        <v>34</v>
      </c>
      <c r="E161" s="214"/>
      <c r="F161" s="48">
        <v>307903</v>
      </c>
      <c r="G161" s="49">
        <v>284260</v>
      </c>
      <c r="H161" s="50">
        <v>23643</v>
      </c>
      <c r="I161" s="38">
        <v>15368</v>
      </c>
      <c r="J161" s="38">
        <v>8275</v>
      </c>
      <c r="K161" s="38">
        <v>1279625</v>
      </c>
      <c r="L161" s="39">
        <v>1.2E-2</v>
      </c>
      <c r="M161"/>
      <c r="N161"/>
    </row>
    <row r="162" spans="1:14" x14ac:dyDescent="0.2">
      <c r="A162" s="58" t="s">
        <v>311</v>
      </c>
      <c r="B162" s="59" t="s">
        <v>312</v>
      </c>
      <c r="C162" s="250" t="s">
        <v>510</v>
      </c>
      <c r="D162" s="179">
        <v>34</v>
      </c>
      <c r="E162" s="214"/>
      <c r="F162" s="48">
        <v>12487</v>
      </c>
      <c r="G162" s="49">
        <v>11584</v>
      </c>
      <c r="H162" s="50">
        <v>903</v>
      </c>
      <c r="I162" s="38">
        <v>587</v>
      </c>
      <c r="J162" s="38">
        <v>316</v>
      </c>
      <c r="K162" s="38">
        <v>295016</v>
      </c>
      <c r="L162" s="39">
        <v>2E-3</v>
      </c>
      <c r="M162"/>
      <c r="N162"/>
    </row>
    <row r="163" spans="1:14" ht="13.5" thickBot="1" x14ac:dyDescent="0.25">
      <c r="A163" s="60" t="s">
        <v>313</v>
      </c>
      <c r="B163" s="61" t="s">
        <v>314</v>
      </c>
      <c r="C163" s="251" t="s">
        <v>510</v>
      </c>
      <c r="D163" s="189">
        <v>34</v>
      </c>
      <c r="E163" s="215"/>
      <c r="F163" s="62">
        <v>922106</v>
      </c>
      <c r="G163" s="63">
        <v>853199</v>
      </c>
      <c r="H163" s="64">
        <v>68907</v>
      </c>
      <c r="I163" s="65">
        <v>44790</v>
      </c>
      <c r="J163" s="65">
        <v>24117</v>
      </c>
      <c r="K163" s="65">
        <v>5501817</v>
      </c>
      <c r="L163" s="66">
        <v>8.0999999999999996E-3</v>
      </c>
      <c r="M163"/>
      <c r="N163"/>
    </row>
    <row r="164" spans="1:14" x14ac:dyDescent="0.2">
      <c r="A164" s="154" t="s">
        <v>315</v>
      </c>
      <c r="B164" s="157" t="s">
        <v>316</v>
      </c>
      <c r="C164" s="254" t="s">
        <v>510</v>
      </c>
      <c r="D164" s="188">
        <v>35</v>
      </c>
      <c r="E164" s="214"/>
      <c r="F164" s="160">
        <v>444492</v>
      </c>
      <c r="G164" s="162">
        <v>412545</v>
      </c>
      <c r="H164" s="164">
        <v>31947</v>
      </c>
      <c r="I164" s="166">
        <v>20766</v>
      </c>
      <c r="J164" s="166">
        <v>11181</v>
      </c>
      <c r="K164" s="166">
        <v>2591562</v>
      </c>
      <c r="L164" s="168">
        <v>8.0000000000000002E-3</v>
      </c>
      <c r="M164"/>
      <c r="N164"/>
    </row>
    <row r="165" spans="1:14" x14ac:dyDescent="0.2">
      <c r="A165" s="58" t="s">
        <v>317</v>
      </c>
      <c r="B165" s="59" t="s">
        <v>318</v>
      </c>
      <c r="C165" s="250" t="s">
        <v>510</v>
      </c>
      <c r="D165" s="179">
        <v>35</v>
      </c>
      <c r="E165" s="216"/>
      <c r="F165" s="48">
        <v>5522</v>
      </c>
      <c r="G165" s="49">
        <v>5166</v>
      </c>
      <c r="H165" s="50">
        <v>356</v>
      </c>
      <c r="I165" s="38">
        <v>231</v>
      </c>
      <c r="J165" s="38">
        <v>125</v>
      </c>
      <c r="K165" s="38">
        <v>43663</v>
      </c>
      <c r="L165" s="39">
        <v>5.3E-3</v>
      </c>
      <c r="M165"/>
      <c r="N165"/>
    </row>
    <row r="166" spans="1:14" x14ac:dyDescent="0.2">
      <c r="A166" s="58" t="s">
        <v>319</v>
      </c>
      <c r="B166" s="59" t="s">
        <v>320</v>
      </c>
      <c r="C166" s="250" t="s">
        <v>507</v>
      </c>
      <c r="D166" s="179">
        <v>35</v>
      </c>
      <c r="E166" s="214"/>
      <c r="F166" s="48">
        <v>657807</v>
      </c>
      <c r="G166" s="49">
        <v>617964</v>
      </c>
      <c r="H166" s="50">
        <v>39843</v>
      </c>
      <c r="I166" s="38">
        <v>25898</v>
      </c>
      <c r="J166" s="38">
        <v>13945</v>
      </c>
      <c r="K166" s="38">
        <v>4025137</v>
      </c>
      <c r="L166" s="39">
        <v>6.4000000000000003E-3</v>
      </c>
      <c r="M166"/>
      <c r="N166"/>
    </row>
    <row r="167" spans="1:14" x14ac:dyDescent="0.2">
      <c r="A167" s="58" t="s">
        <v>321</v>
      </c>
      <c r="B167" s="59" t="s">
        <v>322</v>
      </c>
      <c r="C167" s="250" t="s">
        <v>507</v>
      </c>
      <c r="D167" s="179">
        <v>35</v>
      </c>
      <c r="E167" s="214"/>
      <c r="F167" s="48">
        <v>28387</v>
      </c>
      <c r="G167" s="49">
        <v>26551</v>
      </c>
      <c r="H167" s="50">
        <v>1836</v>
      </c>
      <c r="I167" s="38">
        <v>1193</v>
      </c>
      <c r="J167" s="38">
        <v>643</v>
      </c>
      <c r="K167" s="38">
        <v>383118</v>
      </c>
      <c r="L167" s="39">
        <v>3.0999999999999999E-3</v>
      </c>
      <c r="M167"/>
      <c r="N167"/>
    </row>
    <row r="168" spans="1:14" x14ac:dyDescent="0.2">
      <c r="A168" s="58" t="s">
        <v>323</v>
      </c>
      <c r="B168" s="59" t="s">
        <v>324</v>
      </c>
      <c r="C168" s="250" t="s">
        <v>509</v>
      </c>
      <c r="D168" s="179">
        <v>35</v>
      </c>
      <c r="E168" s="214"/>
      <c r="F168" s="48">
        <v>471084</v>
      </c>
      <c r="G168" s="49">
        <v>431038</v>
      </c>
      <c r="H168" s="50">
        <v>40046</v>
      </c>
      <c r="I168" s="38">
        <v>26030</v>
      </c>
      <c r="J168" s="38">
        <v>14016</v>
      </c>
      <c r="K168" s="38">
        <v>4465756</v>
      </c>
      <c r="L168" s="39">
        <v>5.7999999999999996E-3</v>
      </c>
      <c r="M168"/>
      <c r="N168"/>
    </row>
    <row r="169" spans="1:14" x14ac:dyDescent="0.2">
      <c r="A169" s="58" t="s">
        <v>325</v>
      </c>
      <c r="B169" s="59" t="s">
        <v>326</v>
      </c>
      <c r="C169" s="250" t="s">
        <v>232</v>
      </c>
      <c r="D169" s="179">
        <v>35</v>
      </c>
      <c r="E169" s="214"/>
      <c r="F169" s="48">
        <v>143608</v>
      </c>
      <c r="G169" s="49">
        <v>130604</v>
      </c>
      <c r="H169" s="50">
        <v>13004</v>
      </c>
      <c r="I169" s="38">
        <v>8453</v>
      </c>
      <c r="J169" s="38">
        <v>4551</v>
      </c>
      <c r="K169" s="38">
        <v>873445</v>
      </c>
      <c r="L169" s="39">
        <v>9.7000000000000003E-3</v>
      </c>
      <c r="M169"/>
      <c r="N169"/>
    </row>
    <row r="170" spans="1:14" x14ac:dyDescent="0.2">
      <c r="A170" s="74" t="s">
        <v>327</v>
      </c>
      <c r="B170" s="75" t="s">
        <v>328</v>
      </c>
      <c r="C170" s="255" t="s">
        <v>507</v>
      </c>
      <c r="D170" s="180">
        <v>35</v>
      </c>
      <c r="E170" s="215"/>
      <c r="F170" s="76">
        <v>1031849</v>
      </c>
      <c r="G170" s="77">
        <v>948557</v>
      </c>
      <c r="H170" s="78">
        <v>83292</v>
      </c>
      <c r="I170" s="79">
        <v>54140</v>
      </c>
      <c r="J170" s="79">
        <v>29152</v>
      </c>
      <c r="K170" s="79">
        <v>6187825</v>
      </c>
      <c r="L170" s="80">
        <v>8.6999999999999994E-3</v>
      </c>
      <c r="M170"/>
      <c r="N170"/>
    </row>
    <row r="171" spans="1:14" ht="13.5" thickBot="1" x14ac:dyDescent="0.25">
      <c r="A171" s="81" t="s">
        <v>329</v>
      </c>
      <c r="B171" s="82" t="s">
        <v>330</v>
      </c>
      <c r="C171" s="256" t="s">
        <v>510</v>
      </c>
      <c r="D171" s="192">
        <v>35</v>
      </c>
      <c r="E171" s="215"/>
      <c r="F171" s="83">
        <v>204737</v>
      </c>
      <c r="G171" s="84">
        <v>190155</v>
      </c>
      <c r="H171" s="85">
        <v>14582</v>
      </c>
      <c r="I171" s="86">
        <v>9478</v>
      </c>
      <c r="J171" s="86">
        <v>5104</v>
      </c>
      <c r="K171" s="86">
        <v>1224093</v>
      </c>
      <c r="L171" s="87">
        <v>7.7000000000000002E-3</v>
      </c>
      <c r="M171"/>
      <c r="N171"/>
    </row>
    <row r="172" spans="1:14" x14ac:dyDescent="0.2">
      <c r="A172" s="210" t="s">
        <v>331</v>
      </c>
      <c r="B172" s="211" t="s">
        <v>332</v>
      </c>
      <c r="C172" s="267" t="s">
        <v>504</v>
      </c>
      <c r="D172" s="187">
        <v>36</v>
      </c>
      <c r="E172" s="215"/>
      <c r="F172" s="174">
        <v>722980</v>
      </c>
      <c r="G172" s="175">
        <v>664411</v>
      </c>
      <c r="H172" s="176">
        <v>58569</v>
      </c>
      <c r="I172" s="177">
        <v>38070</v>
      </c>
      <c r="J172" s="177">
        <v>20499</v>
      </c>
      <c r="K172" s="177">
        <v>4704967</v>
      </c>
      <c r="L172" s="178">
        <v>8.0999999999999996E-3</v>
      </c>
      <c r="M172"/>
      <c r="N172"/>
    </row>
    <row r="173" spans="1:14" ht="13.5" thickBot="1" x14ac:dyDescent="0.25">
      <c r="A173" s="95" t="s">
        <v>333</v>
      </c>
      <c r="B173" s="96" t="s">
        <v>334</v>
      </c>
      <c r="C173" s="258" t="s">
        <v>504</v>
      </c>
      <c r="D173" s="190">
        <v>36</v>
      </c>
      <c r="E173" s="215"/>
      <c r="F173" s="69">
        <v>3663619</v>
      </c>
      <c r="G173" s="70">
        <v>3348735</v>
      </c>
      <c r="H173" s="71">
        <v>314884</v>
      </c>
      <c r="I173" s="72">
        <v>204675</v>
      </c>
      <c r="J173" s="72">
        <v>110209</v>
      </c>
      <c r="K173" s="72">
        <v>19088683</v>
      </c>
      <c r="L173" s="73">
        <v>1.0699999999999999E-2</v>
      </c>
      <c r="M173"/>
      <c r="N173"/>
    </row>
    <row r="174" spans="1:14" x14ac:dyDescent="0.2">
      <c r="A174" s="154" t="s">
        <v>335</v>
      </c>
      <c r="B174" s="157" t="s">
        <v>336</v>
      </c>
      <c r="C174" s="254" t="s">
        <v>504</v>
      </c>
      <c r="D174" s="188">
        <v>37</v>
      </c>
      <c r="E174" s="214"/>
      <c r="F174" s="160">
        <v>569297</v>
      </c>
      <c r="G174" s="162">
        <v>546438</v>
      </c>
      <c r="H174" s="164">
        <v>22859</v>
      </c>
      <c r="I174" s="166">
        <v>14858</v>
      </c>
      <c r="J174" s="166">
        <v>8001</v>
      </c>
      <c r="K174" s="166">
        <v>4546551</v>
      </c>
      <c r="L174" s="168">
        <v>3.3E-3</v>
      </c>
      <c r="M174"/>
      <c r="N174"/>
    </row>
    <row r="175" spans="1:14" x14ac:dyDescent="0.2">
      <c r="A175" s="58" t="s">
        <v>337</v>
      </c>
      <c r="B175" s="59" t="s">
        <v>338</v>
      </c>
      <c r="C175" s="250" t="s">
        <v>504</v>
      </c>
      <c r="D175" s="179">
        <v>37</v>
      </c>
      <c r="E175" s="214"/>
      <c r="F175" s="48">
        <v>731163</v>
      </c>
      <c r="G175" s="49">
        <v>672464</v>
      </c>
      <c r="H175" s="50">
        <v>58699</v>
      </c>
      <c r="I175" s="38">
        <v>38154</v>
      </c>
      <c r="J175" s="38">
        <v>20545</v>
      </c>
      <c r="K175" s="38">
        <v>7426431</v>
      </c>
      <c r="L175" s="39">
        <v>5.1000000000000004E-3</v>
      </c>
      <c r="M175"/>
      <c r="N175"/>
    </row>
    <row r="176" spans="1:14" ht="13.5" thickBot="1" x14ac:dyDescent="0.25">
      <c r="A176" s="97" t="s">
        <v>339</v>
      </c>
      <c r="B176" s="98" t="s">
        <v>340</v>
      </c>
      <c r="C176" s="259" t="s">
        <v>504</v>
      </c>
      <c r="D176" s="193">
        <v>37</v>
      </c>
      <c r="E176" s="214"/>
      <c r="F176" s="99">
        <v>804961</v>
      </c>
      <c r="G176" s="100">
        <v>758312</v>
      </c>
      <c r="H176" s="101">
        <v>46649</v>
      </c>
      <c r="I176" s="102">
        <v>30322</v>
      </c>
      <c r="J176" s="102">
        <v>16327</v>
      </c>
      <c r="K176" s="102">
        <v>4920555</v>
      </c>
      <c r="L176" s="103">
        <v>6.1999999999999998E-3</v>
      </c>
      <c r="M176"/>
      <c r="N176"/>
    </row>
    <row r="177" spans="1:14" x14ac:dyDescent="0.2">
      <c r="A177" s="154" t="s">
        <v>341</v>
      </c>
      <c r="B177" s="157" t="s">
        <v>342</v>
      </c>
      <c r="C177" s="254" t="s">
        <v>504</v>
      </c>
      <c r="D177" s="188">
        <v>38</v>
      </c>
      <c r="E177" s="214"/>
      <c r="F177" s="160">
        <v>2529</v>
      </c>
      <c r="G177" s="162">
        <v>2335</v>
      </c>
      <c r="H177" s="164">
        <v>194</v>
      </c>
      <c r="I177" s="166">
        <v>126</v>
      </c>
      <c r="J177" s="166">
        <v>68</v>
      </c>
      <c r="K177" s="166">
        <v>619866</v>
      </c>
      <c r="L177" s="168">
        <v>2.0000000000000001E-4</v>
      </c>
      <c r="M177"/>
      <c r="N177"/>
    </row>
    <row r="178" spans="1:14" x14ac:dyDescent="0.2">
      <c r="A178" s="58" t="s">
        <v>343</v>
      </c>
      <c r="B178" s="59" t="s">
        <v>344</v>
      </c>
      <c r="C178" s="250" t="s">
        <v>504</v>
      </c>
      <c r="D178" s="179">
        <v>38</v>
      </c>
      <c r="E178" s="214"/>
      <c r="F178" s="48">
        <v>135382</v>
      </c>
      <c r="G178" s="49">
        <v>128021</v>
      </c>
      <c r="H178" s="50">
        <v>7361</v>
      </c>
      <c r="I178" s="38">
        <v>4785</v>
      </c>
      <c r="J178" s="38">
        <v>2576</v>
      </c>
      <c r="K178" s="38">
        <v>1905817</v>
      </c>
      <c r="L178" s="39">
        <v>2.5000000000000001E-3</v>
      </c>
      <c r="M178"/>
      <c r="N178"/>
    </row>
    <row r="179" spans="1:14" x14ac:dyDescent="0.2">
      <c r="A179" s="58" t="s">
        <v>345</v>
      </c>
      <c r="B179" s="59" t="s">
        <v>346</v>
      </c>
      <c r="C179" s="250" t="s">
        <v>504</v>
      </c>
      <c r="D179" s="179">
        <v>38</v>
      </c>
      <c r="E179" s="214"/>
      <c r="F179" s="48">
        <v>897115</v>
      </c>
      <c r="G179" s="49">
        <v>824647</v>
      </c>
      <c r="H179" s="50">
        <v>72468</v>
      </c>
      <c r="I179" s="38">
        <v>47104</v>
      </c>
      <c r="J179" s="38">
        <v>25364</v>
      </c>
      <c r="K179" s="38">
        <v>5905021</v>
      </c>
      <c r="L179" s="39">
        <v>8.0000000000000002E-3</v>
      </c>
      <c r="M179"/>
      <c r="N179"/>
    </row>
    <row r="180" spans="1:14" ht="13.5" thickBot="1" x14ac:dyDescent="0.25">
      <c r="A180" s="97" t="s">
        <v>347</v>
      </c>
      <c r="B180" s="98" t="s">
        <v>348</v>
      </c>
      <c r="C180" s="259" t="s">
        <v>504</v>
      </c>
      <c r="D180" s="193">
        <v>38</v>
      </c>
      <c r="E180" s="214"/>
      <c r="F180" s="99">
        <v>237103</v>
      </c>
      <c r="G180" s="100">
        <v>211369</v>
      </c>
      <c r="H180" s="101">
        <v>25734</v>
      </c>
      <c r="I180" s="102">
        <v>16727</v>
      </c>
      <c r="J180" s="102">
        <v>9007</v>
      </c>
      <c r="K180" s="102">
        <v>1959260</v>
      </c>
      <c r="L180" s="103">
        <v>8.5000000000000006E-3</v>
      </c>
      <c r="M180"/>
      <c r="N180"/>
    </row>
    <row r="181" spans="1:14" x14ac:dyDescent="0.2">
      <c r="A181" s="154" t="s">
        <v>349</v>
      </c>
      <c r="B181" s="157" t="s">
        <v>350</v>
      </c>
      <c r="C181" s="254" t="s">
        <v>504</v>
      </c>
      <c r="D181" s="188">
        <v>40</v>
      </c>
      <c r="E181" s="214"/>
      <c r="F181" s="160">
        <v>5610147</v>
      </c>
      <c r="G181" s="162">
        <v>5094643</v>
      </c>
      <c r="H181" s="164">
        <v>515504</v>
      </c>
      <c r="I181" s="166">
        <v>335078</v>
      </c>
      <c r="J181" s="166">
        <v>180426</v>
      </c>
      <c r="K181" s="166">
        <v>31694296</v>
      </c>
      <c r="L181" s="168">
        <v>1.06E-2</v>
      </c>
      <c r="M181"/>
      <c r="N181"/>
    </row>
    <row r="182" spans="1:14" ht="13.5" thickBot="1" x14ac:dyDescent="0.25">
      <c r="A182" s="118" t="s">
        <v>351</v>
      </c>
      <c r="B182" s="139" t="s">
        <v>352</v>
      </c>
      <c r="C182" s="283" t="s">
        <v>504</v>
      </c>
      <c r="D182" s="284">
        <v>40</v>
      </c>
      <c r="E182" s="214"/>
      <c r="F182" s="120">
        <v>474399</v>
      </c>
      <c r="G182" s="121">
        <v>447978</v>
      </c>
      <c r="H182" s="122">
        <v>26421</v>
      </c>
      <c r="I182" s="123">
        <v>17174</v>
      </c>
      <c r="J182" s="123">
        <v>9247</v>
      </c>
      <c r="K182" s="123">
        <v>0</v>
      </c>
      <c r="L182" s="124">
        <v>0</v>
      </c>
      <c r="M182"/>
      <c r="N182"/>
    </row>
    <row r="183" spans="1:14" x14ac:dyDescent="0.2">
      <c r="A183" s="155" t="s">
        <v>353</v>
      </c>
      <c r="B183" s="155" t="s">
        <v>354</v>
      </c>
      <c r="C183" s="285" t="s">
        <v>232</v>
      </c>
      <c r="D183" s="286">
        <v>41</v>
      </c>
      <c r="E183" s="214"/>
      <c r="F183" s="160">
        <v>554274</v>
      </c>
      <c r="G183" s="162">
        <v>509271</v>
      </c>
      <c r="H183" s="164">
        <v>45003</v>
      </c>
      <c r="I183" s="166">
        <v>29252</v>
      </c>
      <c r="J183" s="166">
        <v>15751</v>
      </c>
      <c r="K183" s="166">
        <v>3085410</v>
      </c>
      <c r="L183" s="168">
        <v>9.4999999999999998E-3</v>
      </c>
      <c r="M183"/>
      <c r="N183"/>
    </row>
    <row r="184" spans="1:14" ht="13.5" thickBot="1" x14ac:dyDescent="0.25">
      <c r="A184" s="95" t="s">
        <v>355</v>
      </c>
      <c r="B184" s="142" t="s">
        <v>356</v>
      </c>
      <c r="C184" s="287" t="s">
        <v>232</v>
      </c>
      <c r="D184" s="288">
        <v>41</v>
      </c>
      <c r="E184" s="215"/>
      <c r="F184" s="69">
        <v>1033236</v>
      </c>
      <c r="G184" s="70">
        <v>959252</v>
      </c>
      <c r="H184" s="71">
        <v>73984</v>
      </c>
      <c r="I184" s="72">
        <v>48090</v>
      </c>
      <c r="J184" s="72">
        <v>25894</v>
      </c>
      <c r="K184" s="72">
        <v>6570987</v>
      </c>
      <c r="L184" s="73">
        <v>7.3000000000000001E-3</v>
      </c>
      <c r="M184"/>
      <c r="N184"/>
    </row>
    <row r="185" spans="1:14" ht="13.5" thickBot="1" x14ac:dyDescent="0.25">
      <c r="A185" s="67" t="s">
        <v>357</v>
      </c>
      <c r="B185" s="159" t="s">
        <v>358</v>
      </c>
      <c r="C185" s="289" t="s">
        <v>232</v>
      </c>
      <c r="D185" s="288">
        <v>42</v>
      </c>
      <c r="E185" s="214"/>
      <c r="F185" s="69">
        <v>4749503</v>
      </c>
      <c r="G185" s="70">
        <v>4455870</v>
      </c>
      <c r="H185" s="71">
        <v>293633</v>
      </c>
      <c r="I185" s="72">
        <v>190861</v>
      </c>
      <c r="J185" s="72">
        <v>102772</v>
      </c>
      <c r="K185" s="72">
        <v>30697880</v>
      </c>
      <c r="L185" s="73">
        <v>6.1999999999999998E-3</v>
      </c>
      <c r="M185"/>
      <c r="N185"/>
    </row>
    <row r="186" spans="1:14" x14ac:dyDescent="0.2">
      <c r="A186" s="155" t="s">
        <v>359</v>
      </c>
      <c r="B186" s="155" t="s">
        <v>360</v>
      </c>
      <c r="C186" s="285" t="s">
        <v>232</v>
      </c>
      <c r="D186" s="286">
        <v>43</v>
      </c>
      <c r="E186" s="214"/>
      <c r="F186" s="160">
        <v>1595207</v>
      </c>
      <c r="G186" s="162">
        <v>1485989</v>
      </c>
      <c r="H186" s="164">
        <v>109218</v>
      </c>
      <c r="I186" s="166">
        <v>70992</v>
      </c>
      <c r="J186" s="166">
        <v>38226</v>
      </c>
      <c r="K186" s="166">
        <v>8945914</v>
      </c>
      <c r="L186" s="168">
        <v>7.9000000000000008E-3</v>
      </c>
      <c r="M186"/>
      <c r="N186"/>
    </row>
    <row r="187" spans="1:14" ht="13.5" thickBot="1" x14ac:dyDescent="0.25">
      <c r="A187" s="97" t="s">
        <v>361</v>
      </c>
      <c r="B187" s="140" t="s">
        <v>362</v>
      </c>
      <c r="C187" s="290" t="s">
        <v>232</v>
      </c>
      <c r="D187" s="291">
        <v>43</v>
      </c>
      <c r="E187" s="214"/>
      <c r="F187" s="99">
        <v>138878</v>
      </c>
      <c r="G187" s="100">
        <v>130611</v>
      </c>
      <c r="H187" s="101">
        <v>8267</v>
      </c>
      <c r="I187" s="102">
        <v>5374</v>
      </c>
      <c r="J187" s="102">
        <v>2893</v>
      </c>
      <c r="K187" s="102">
        <v>1553406</v>
      </c>
      <c r="L187" s="103">
        <v>3.5000000000000001E-3</v>
      </c>
      <c r="M187"/>
      <c r="N187"/>
    </row>
    <row r="188" spans="1:14" ht="13.5" thickBot="1" x14ac:dyDescent="0.25">
      <c r="A188" s="97" t="s">
        <v>363</v>
      </c>
      <c r="B188" s="140" t="s">
        <v>364</v>
      </c>
      <c r="C188" s="290" t="s">
        <v>232</v>
      </c>
      <c r="D188" s="291">
        <v>45</v>
      </c>
      <c r="E188" s="214"/>
      <c r="F188" s="99">
        <v>2641020</v>
      </c>
      <c r="G188" s="100">
        <v>2462606</v>
      </c>
      <c r="H188" s="101">
        <v>178414</v>
      </c>
      <c r="I188" s="102">
        <v>115969</v>
      </c>
      <c r="J188" s="102">
        <v>62445</v>
      </c>
      <c r="K188" s="102">
        <v>16768693</v>
      </c>
      <c r="L188" s="103">
        <v>6.8999999999999999E-3</v>
      </c>
      <c r="M188"/>
      <c r="N188"/>
    </row>
    <row r="189" spans="1:14" x14ac:dyDescent="0.2">
      <c r="A189" s="155" t="s">
        <v>365</v>
      </c>
      <c r="B189" s="155" t="s">
        <v>366</v>
      </c>
      <c r="C189" s="285" t="s">
        <v>382</v>
      </c>
      <c r="D189" s="286">
        <v>46</v>
      </c>
      <c r="E189" s="214"/>
      <c r="F189" s="160">
        <v>91829</v>
      </c>
      <c r="G189" s="162">
        <v>86068</v>
      </c>
      <c r="H189" s="164">
        <v>5761</v>
      </c>
      <c r="I189" s="166">
        <v>3745</v>
      </c>
      <c r="J189" s="166">
        <v>2016</v>
      </c>
      <c r="K189" s="166">
        <v>664377</v>
      </c>
      <c r="L189" s="168">
        <v>5.5999999999999999E-3</v>
      </c>
      <c r="M189"/>
      <c r="N189"/>
    </row>
    <row r="190" spans="1:14" x14ac:dyDescent="0.2">
      <c r="A190" s="137" t="s">
        <v>367</v>
      </c>
      <c r="B190" s="137" t="s">
        <v>368</v>
      </c>
      <c r="C190" s="224" t="s">
        <v>382</v>
      </c>
      <c r="D190" s="274">
        <v>46</v>
      </c>
      <c r="E190" s="214"/>
      <c r="F190" s="48">
        <v>194250</v>
      </c>
      <c r="G190" s="49">
        <v>180692</v>
      </c>
      <c r="H190" s="50">
        <v>13558</v>
      </c>
      <c r="I190" s="38">
        <v>8813</v>
      </c>
      <c r="J190" s="38">
        <v>4745</v>
      </c>
      <c r="K190" s="38">
        <v>2782827</v>
      </c>
      <c r="L190" s="39">
        <v>3.2000000000000002E-3</v>
      </c>
      <c r="M190"/>
      <c r="N190"/>
    </row>
    <row r="191" spans="1:14" x14ac:dyDescent="0.2">
      <c r="A191" s="137" t="s">
        <v>369</v>
      </c>
      <c r="B191" s="137" t="s">
        <v>370</v>
      </c>
      <c r="C191" s="224" t="s">
        <v>382</v>
      </c>
      <c r="D191" s="274">
        <v>46</v>
      </c>
      <c r="E191" s="214"/>
      <c r="F191" s="48">
        <v>173257</v>
      </c>
      <c r="G191" s="49">
        <v>157885</v>
      </c>
      <c r="H191" s="50">
        <v>15372</v>
      </c>
      <c r="I191" s="38">
        <v>9992</v>
      </c>
      <c r="J191" s="38">
        <v>5380</v>
      </c>
      <c r="K191" s="38">
        <v>929751</v>
      </c>
      <c r="L191" s="39">
        <v>1.0699999999999999E-2</v>
      </c>
      <c r="M191"/>
      <c r="N191"/>
    </row>
    <row r="192" spans="1:14" x14ac:dyDescent="0.2">
      <c r="A192" s="137" t="s">
        <v>371</v>
      </c>
      <c r="B192" s="137" t="s">
        <v>372</v>
      </c>
      <c r="C192" s="224" t="s">
        <v>382</v>
      </c>
      <c r="D192" s="274">
        <v>46</v>
      </c>
      <c r="E192" s="214"/>
      <c r="F192" s="48">
        <v>242307</v>
      </c>
      <c r="G192" s="49">
        <v>227751</v>
      </c>
      <c r="H192" s="50">
        <v>14556</v>
      </c>
      <c r="I192" s="38">
        <v>9461</v>
      </c>
      <c r="J192" s="38">
        <v>5095</v>
      </c>
      <c r="K192" s="38">
        <v>2279801</v>
      </c>
      <c r="L192" s="39">
        <v>4.1000000000000003E-3</v>
      </c>
      <c r="M192"/>
      <c r="N192"/>
    </row>
    <row r="193" spans="1:14" x14ac:dyDescent="0.2">
      <c r="A193" s="137" t="s">
        <v>373</v>
      </c>
      <c r="B193" s="137" t="s">
        <v>374</v>
      </c>
      <c r="C193" s="224" t="s">
        <v>382</v>
      </c>
      <c r="D193" s="274">
        <v>46</v>
      </c>
      <c r="E193" s="214"/>
      <c r="F193" s="48">
        <v>186496</v>
      </c>
      <c r="G193" s="49">
        <v>174761</v>
      </c>
      <c r="H193" s="50">
        <v>11735</v>
      </c>
      <c r="I193" s="38">
        <v>7628</v>
      </c>
      <c r="J193" s="38">
        <v>4107</v>
      </c>
      <c r="K193" s="38">
        <v>1343888</v>
      </c>
      <c r="L193" s="39">
        <v>5.7000000000000002E-3</v>
      </c>
      <c r="M193"/>
      <c r="N193"/>
    </row>
    <row r="194" spans="1:14" x14ac:dyDescent="0.2">
      <c r="A194" s="137" t="s">
        <v>375</v>
      </c>
      <c r="B194" s="137" t="s">
        <v>376</v>
      </c>
      <c r="C194" s="224" t="s">
        <v>382</v>
      </c>
      <c r="D194" s="274">
        <v>46</v>
      </c>
      <c r="E194" s="214"/>
      <c r="F194" s="48">
        <v>10098</v>
      </c>
      <c r="G194" s="49">
        <v>9333</v>
      </c>
      <c r="H194" s="50">
        <v>765</v>
      </c>
      <c r="I194" s="38">
        <v>497</v>
      </c>
      <c r="J194" s="38">
        <v>268</v>
      </c>
      <c r="K194" s="38">
        <v>476255</v>
      </c>
      <c r="L194" s="39">
        <v>1E-3</v>
      </c>
      <c r="M194"/>
      <c r="N194"/>
    </row>
    <row r="195" spans="1:14" x14ac:dyDescent="0.2">
      <c r="A195" s="137" t="s">
        <v>377</v>
      </c>
      <c r="B195" s="137" t="s">
        <v>378</v>
      </c>
      <c r="C195" s="224" t="s">
        <v>382</v>
      </c>
      <c r="D195" s="274">
        <v>46</v>
      </c>
      <c r="E195" s="214"/>
      <c r="F195" s="48">
        <v>180120</v>
      </c>
      <c r="G195" s="49">
        <v>166001</v>
      </c>
      <c r="H195" s="50">
        <v>14119</v>
      </c>
      <c r="I195" s="38">
        <v>9177</v>
      </c>
      <c r="J195" s="38">
        <v>4942</v>
      </c>
      <c r="K195" s="38">
        <v>1215239</v>
      </c>
      <c r="L195" s="39">
        <v>7.6E-3</v>
      </c>
      <c r="M195"/>
      <c r="N195"/>
    </row>
    <row r="196" spans="1:14" x14ac:dyDescent="0.2">
      <c r="A196" s="58" t="s">
        <v>379</v>
      </c>
      <c r="B196" s="137" t="s">
        <v>380</v>
      </c>
      <c r="C196" s="224" t="s">
        <v>382</v>
      </c>
      <c r="D196" s="274">
        <v>46</v>
      </c>
      <c r="E196" s="214"/>
      <c r="F196" s="48">
        <v>163962</v>
      </c>
      <c r="G196" s="49">
        <v>147290</v>
      </c>
      <c r="H196" s="50">
        <v>16672</v>
      </c>
      <c r="I196" s="38">
        <v>10837</v>
      </c>
      <c r="J196" s="38">
        <v>5835</v>
      </c>
      <c r="K196" s="38">
        <v>1797036</v>
      </c>
      <c r="L196" s="39">
        <v>6.0000000000000001E-3</v>
      </c>
      <c r="M196"/>
      <c r="N196"/>
    </row>
    <row r="197" spans="1:14" x14ac:dyDescent="0.2">
      <c r="A197" s="137" t="s">
        <v>381</v>
      </c>
      <c r="B197" s="137" t="s">
        <v>382</v>
      </c>
      <c r="C197" s="224" t="s">
        <v>382</v>
      </c>
      <c r="D197" s="274">
        <v>46</v>
      </c>
      <c r="E197" s="214"/>
      <c r="F197" s="48">
        <v>36023</v>
      </c>
      <c r="G197" s="49">
        <v>31311</v>
      </c>
      <c r="H197" s="50">
        <v>4712</v>
      </c>
      <c r="I197" s="38">
        <v>3063</v>
      </c>
      <c r="J197" s="38">
        <v>1649</v>
      </c>
      <c r="K197" s="38">
        <v>314407</v>
      </c>
      <c r="L197" s="39">
        <v>9.7000000000000003E-3</v>
      </c>
      <c r="M197"/>
      <c r="N197"/>
    </row>
    <row r="198" spans="1:14" ht="13.5" thickBot="1" x14ac:dyDescent="0.25">
      <c r="A198" s="60" t="s">
        <v>383</v>
      </c>
      <c r="B198" s="141" t="s">
        <v>384</v>
      </c>
      <c r="C198" s="292" t="s">
        <v>382</v>
      </c>
      <c r="D198" s="293">
        <v>46</v>
      </c>
      <c r="E198" s="215"/>
      <c r="F198" s="62">
        <v>745832</v>
      </c>
      <c r="G198" s="63">
        <v>716006</v>
      </c>
      <c r="H198" s="64">
        <v>29826</v>
      </c>
      <c r="I198" s="65">
        <v>19387</v>
      </c>
      <c r="J198" s="65">
        <v>10439</v>
      </c>
      <c r="K198" s="65">
        <v>5177943</v>
      </c>
      <c r="L198" s="66">
        <v>3.7000000000000002E-3</v>
      </c>
      <c r="M198"/>
      <c r="N198"/>
    </row>
    <row r="199" spans="1:14" x14ac:dyDescent="0.2">
      <c r="A199" s="155" t="s">
        <v>385</v>
      </c>
      <c r="B199" s="155" t="s">
        <v>386</v>
      </c>
      <c r="C199" s="285" t="s">
        <v>382</v>
      </c>
      <c r="D199" s="286">
        <v>47</v>
      </c>
      <c r="E199" s="214"/>
      <c r="F199" s="160">
        <v>77478</v>
      </c>
      <c r="G199" s="162">
        <v>72782</v>
      </c>
      <c r="H199" s="164">
        <v>4696</v>
      </c>
      <c r="I199" s="166">
        <v>3052</v>
      </c>
      <c r="J199" s="166">
        <v>1644</v>
      </c>
      <c r="K199" s="166">
        <v>850623</v>
      </c>
      <c r="L199" s="168">
        <v>3.5999999999999999E-3</v>
      </c>
      <c r="M199"/>
      <c r="N199"/>
    </row>
    <row r="200" spans="1:14" x14ac:dyDescent="0.2">
      <c r="A200" s="137" t="s">
        <v>387</v>
      </c>
      <c r="B200" s="137" t="s">
        <v>388</v>
      </c>
      <c r="C200" s="224" t="s">
        <v>382</v>
      </c>
      <c r="D200" s="274">
        <v>47</v>
      </c>
      <c r="E200" s="214"/>
      <c r="F200" s="48">
        <v>71547</v>
      </c>
      <c r="G200" s="49">
        <v>67174</v>
      </c>
      <c r="H200" s="50">
        <v>4373</v>
      </c>
      <c r="I200" s="38">
        <v>2842</v>
      </c>
      <c r="J200" s="38">
        <v>1531</v>
      </c>
      <c r="K200" s="38">
        <v>833051</v>
      </c>
      <c r="L200" s="39">
        <v>3.3999999999999998E-3</v>
      </c>
      <c r="M200"/>
      <c r="N200"/>
    </row>
    <row r="201" spans="1:14" x14ac:dyDescent="0.2">
      <c r="A201" s="137" t="s">
        <v>389</v>
      </c>
      <c r="B201" s="137" t="s">
        <v>390</v>
      </c>
      <c r="C201" s="224" t="s">
        <v>382</v>
      </c>
      <c r="D201" s="274">
        <v>47</v>
      </c>
      <c r="E201" s="214"/>
      <c r="F201" s="48">
        <v>1469796</v>
      </c>
      <c r="G201" s="49">
        <v>1383652</v>
      </c>
      <c r="H201" s="50">
        <v>86144</v>
      </c>
      <c r="I201" s="38">
        <v>55994</v>
      </c>
      <c r="J201" s="38">
        <v>30150</v>
      </c>
      <c r="K201" s="38">
        <v>9215646</v>
      </c>
      <c r="L201" s="39">
        <v>6.1000000000000004E-3</v>
      </c>
      <c r="M201"/>
      <c r="N201"/>
    </row>
    <row r="202" spans="1:14" x14ac:dyDescent="0.2">
      <c r="A202" s="137" t="s">
        <v>391</v>
      </c>
      <c r="B202" s="137" t="s">
        <v>392</v>
      </c>
      <c r="C202" s="224" t="s">
        <v>382</v>
      </c>
      <c r="D202" s="274">
        <v>47</v>
      </c>
      <c r="E202" s="214"/>
      <c r="F202" s="48">
        <v>513305</v>
      </c>
      <c r="G202" s="49">
        <v>481083</v>
      </c>
      <c r="H202" s="50">
        <v>32222</v>
      </c>
      <c r="I202" s="38">
        <v>20944</v>
      </c>
      <c r="J202" s="38">
        <v>11278</v>
      </c>
      <c r="K202" s="38">
        <v>3924545</v>
      </c>
      <c r="L202" s="39">
        <v>5.3E-3</v>
      </c>
      <c r="M202"/>
      <c r="N202"/>
    </row>
    <row r="203" spans="1:14" ht="13.5" thickBot="1" x14ac:dyDescent="0.25">
      <c r="A203" s="60" t="s">
        <v>393</v>
      </c>
      <c r="B203" s="141" t="s">
        <v>394</v>
      </c>
      <c r="C203" s="292" t="s">
        <v>382</v>
      </c>
      <c r="D203" s="293">
        <v>47</v>
      </c>
      <c r="E203" s="215"/>
      <c r="F203" s="62">
        <v>1128055</v>
      </c>
      <c r="G203" s="63">
        <v>1058584</v>
      </c>
      <c r="H203" s="64">
        <v>69471</v>
      </c>
      <c r="I203" s="65">
        <v>45156</v>
      </c>
      <c r="J203" s="65">
        <v>24315</v>
      </c>
      <c r="K203" s="65">
        <v>6597554</v>
      </c>
      <c r="L203" s="66">
        <v>6.7999999999999996E-3</v>
      </c>
      <c r="M203"/>
      <c r="N203"/>
    </row>
    <row r="204" spans="1:14" x14ac:dyDescent="0.2">
      <c r="A204" s="155" t="s">
        <v>395</v>
      </c>
      <c r="B204" s="155" t="s">
        <v>396</v>
      </c>
      <c r="C204" s="285" t="s">
        <v>382</v>
      </c>
      <c r="D204" s="286">
        <v>48</v>
      </c>
      <c r="E204" s="214"/>
      <c r="F204" s="160">
        <v>2167079</v>
      </c>
      <c r="G204" s="162">
        <v>2024428</v>
      </c>
      <c r="H204" s="164">
        <v>142651</v>
      </c>
      <c r="I204" s="166">
        <v>92723</v>
      </c>
      <c r="J204" s="166">
        <v>49928</v>
      </c>
      <c r="K204" s="166">
        <v>13368755</v>
      </c>
      <c r="L204" s="168">
        <v>6.8999999999999999E-3</v>
      </c>
      <c r="M204"/>
      <c r="N204"/>
    </row>
    <row r="205" spans="1:14" x14ac:dyDescent="0.2">
      <c r="A205" s="58" t="s">
        <v>397</v>
      </c>
      <c r="B205" s="137" t="s">
        <v>398</v>
      </c>
      <c r="C205" s="224" t="s">
        <v>382</v>
      </c>
      <c r="D205" s="274">
        <v>48</v>
      </c>
      <c r="E205" s="214"/>
      <c r="F205" s="48">
        <v>503576</v>
      </c>
      <c r="G205" s="49">
        <v>471189</v>
      </c>
      <c r="H205" s="50">
        <v>32387</v>
      </c>
      <c r="I205" s="38">
        <v>21052</v>
      </c>
      <c r="J205" s="38">
        <v>11335</v>
      </c>
      <c r="K205" s="38">
        <v>2792166</v>
      </c>
      <c r="L205" s="39">
        <v>7.4999999999999997E-3</v>
      </c>
      <c r="M205"/>
      <c r="N205"/>
    </row>
    <row r="206" spans="1:14" x14ac:dyDescent="0.2">
      <c r="A206" s="137" t="s">
        <v>399</v>
      </c>
      <c r="B206" s="137" t="s">
        <v>400</v>
      </c>
      <c r="C206" s="224" t="s">
        <v>382</v>
      </c>
      <c r="D206" s="274">
        <v>48</v>
      </c>
      <c r="E206" s="214"/>
      <c r="F206" s="48">
        <v>435785</v>
      </c>
      <c r="G206" s="49">
        <v>397499</v>
      </c>
      <c r="H206" s="50">
        <v>38286</v>
      </c>
      <c r="I206" s="38">
        <v>24886</v>
      </c>
      <c r="J206" s="38">
        <v>13400</v>
      </c>
      <c r="K206" s="38">
        <v>2674160</v>
      </c>
      <c r="L206" s="39">
        <v>9.2999999999999992E-3</v>
      </c>
      <c r="M206"/>
      <c r="N206"/>
    </row>
    <row r="207" spans="1:14" x14ac:dyDescent="0.2">
      <c r="A207" s="137" t="s">
        <v>401</v>
      </c>
      <c r="B207" s="137" t="s">
        <v>402</v>
      </c>
      <c r="C207" s="224" t="s">
        <v>382</v>
      </c>
      <c r="D207" s="274">
        <v>48</v>
      </c>
      <c r="E207" s="214"/>
      <c r="F207" s="48">
        <v>505824</v>
      </c>
      <c r="G207" s="49">
        <v>470054</v>
      </c>
      <c r="H207" s="50">
        <v>35770</v>
      </c>
      <c r="I207" s="38">
        <v>23251</v>
      </c>
      <c r="J207" s="38">
        <v>12520</v>
      </c>
      <c r="K207" s="38">
        <v>3013537</v>
      </c>
      <c r="L207" s="39">
        <v>7.7000000000000002E-3</v>
      </c>
      <c r="M207"/>
      <c r="N207"/>
    </row>
    <row r="208" spans="1:14" x14ac:dyDescent="0.2">
      <c r="A208" s="137" t="s">
        <v>403</v>
      </c>
      <c r="B208" s="137" t="s">
        <v>404</v>
      </c>
      <c r="C208" s="224" t="s">
        <v>382</v>
      </c>
      <c r="D208" s="274">
        <v>48</v>
      </c>
      <c r="E208" s="214"/>
      <c r="F208" s="48">
        <v>501001</v>
      </c>
      <c r="G208" s="49">
        <v>470982</v>
      </c>
      <c r="H208" s="50">
        <v>30019</v>
      </c>
      <c r="I208" s="38">
        <v>19512</v>
      </c>
      <c r="J208" s="38">
        <v>10507</v>
      </c>
      <c r="K208" s="38">
        <v>3658888</v>
      </c>
      <c r="L208" s="39">
        <v>5.3E-3</v>
      </c>
      <c r="M208"/>
      <c r="N208"/>
    </row>
    <row r="209" spans="1:14" x14ac:dyDescent="0.2">
      <c r="A209" s="138" t="s">
        <v>405</v>
      </c>
      <c r="B209" s="138" t="s">
        <v>406</v>
      </c>
      <c r="C209" s="278" t="s">
        <v>382</v>
      </c>
      <c r="D209" s="279">
        <v>48</v>
      </c>
      <c r="E209" s="215"/>
      <c r="F209" s="76">
        <v>3047045</v>
      </c>
      <c r="G209" s="77">
        <v>2837520</v>
      </c>
      <c r="H209" s="78">
        <v>209525</v>
      </c>
      <c r="I209" s="79">
        <v>136191</v>
      </c>
      <c r="J209" s="79">
        <v>73334</v>
      </c>
      <c r="K209" s="79">
        <v>20065742</v>
      </c>
      <c r="L209" s="80">
        <v>6.7999999999999996E-3</v>
      </c>
      <c r="M209"/>
      <c r="N209"/>
    </row>
    <row r="210" spans="1:14" ht="13.5" thickBot="1" x14ac:dyDescent="0.25">
      <c r="A210" s="118" t="s">
        <v>407</v>
      </c>
      <c r="B210" s="139" t="s">
        <v>408</v>
      </c>
      <c r="C210" s="283" t="s">
        <v>382</v>
      </c>
      <c r="D210" s="284">
        <v>48</v>
      </c>
      <c r="E210" s="214"/>
      <c r="F210" s="120">
        <v>237851</v>
      </c>
      <c r="G210" s="121">
        <v>220547</v>
      </c>
      <c r="H210" s="122">
        <v>17304</v>
      </c>
      <c r="I210" s="123">
        <v>11248</v>
      </c>
      <c r="J210" s="123">
        <v>6056</v>
      </c>
      <c r="K210" s="123">
        <v>0</v>
      </c>
      <c r="L210" s="124">
        <v>0</v>
      </c>
      <c r="M210"/>
      <c r="N210"/>
    </row>
    <row r="211" spans="1:14" x14ac:dyDescent="0.2">
      <c r="A211" s="155" t="s">
        <v>409</v>
      </c>
      <c r="B211" s="155" t="s">
        <v>410</v>
      </c>
      <c r="C211" s="285" t="s">
        <v>382</v>
      </c>
      <c r="D211" s="286">
        <v>49</v>
      </c>
      <c r="E211" s="214"/>
      <c r="F211" s="160">
        <v>166430</v>
      </c>
      <c r="G211" s="162">
        <v>144698</v>
      </c>
      <c r="H211" s="164">
        <v>21732</v>
      </c>
      <c r="I211" s="166">
        <v>14126</v>
      </c>
      <c r="J211" s="166">
        <v>7606</v>
      </c>
      <c r="K211" s="166">
        <v>1160745</v>
      </c>
      <c r="L211" s="168">
        <v>1.2200000000000001E-2</v>
      </c>
      <c r="M211"/>
      <c r="N211"/>
    </row>
    <row r="212" spans="1:14" x14ac:dyDescent="0.2">
      <c r="A212" s="137" t="s">
        <v>411</v>
      </c>
      <c r="B212" s="137" t="s">
        <v>412</v>
      </c>
      <c r="C212" s="224" t="s">
        <v>505</v>
      </c>
      <c r="D212" s="274">
        <v>49</v>
      </c>
      <c r="E212" s="214"/>
      <c r="F212" s="48">
        <v>116983</v>
      </c>
      <c r="G212" s="49">
        <v>104031</v>
      </c>
      <c r="H212" s="50">
        <v>12952</v>
      </c>
      <c r="I212" s="38">
        <v>8419</v>
      </c>
      <c r="J212" s="38">
        <v>4533</v>
      </c>
      <c r="K212" s="38">
        <v>1161444</v>
      </c>
      <c r="L212" s="39">
        <v>7.1999999999999998E-3</v>
      </c>
      <c r="M212"/>
      <c r="N212"/>
    </row>
    <row r="213" spans="1:14" x14ac:dyDescent="0.2">
      <c r="A213" s="58" t="s">
        <v>413</v>
      </c>
      <c r="B213" s="137" t="s">
        <v>414</v>
      </c>
      <c r="C213" s="224" t="s">
        <v>505</v>
      </c>
      <c r="D213" s="274">
        <v>49</v>
      </c>
      <c r="E213" s="214"/>
      <c r="F213" s="48">
        <v>6806</v>
      </c>
      <c r="G213" s="49">
        <v>6442</v>
      </c>
      <c r="H213" s="50">
        <v>364</v>
      </c>
      <c r="I213" s="38">
        <v>237</v>
      </c>
      <c r="J213" s="38">
        <v>127</v>
      </c>
      <c r="K213" s="38">
        <v>324172</v>
      </c>
      <c r="L213" s="39">
        <v>6.9999999999999999E-4</v>
      </c>
      <c r="M213"/>
      <c r="N213"/>
    </row>
    <row r="214" spans="1:14" x14ac:dyDescent="0.2">
      <c r="A214" s="137" t="s">
        <v>415</v>
      </c>
      <c r="B214" s="137" t="s">
        <v>416</v>
      </c>
      <c r="C214" s="224" t="s">
        <v>505</v>
      </c>
      <c r="D214" s="274">
        <v>49</v>
      </c>
      <c r="E214" s="214"/>
      <c r="F214" s="48">
        <v>120188</v>
      </c>
      <c r="G214" s="49">
        <v>111878</v>
      </c>
      <c r="H214" s="50">
        <v>8310</v>
      </c>
      <c r="I214" s="38">
        <v>5402</v>
      </c>
      <c r="J214" s="38">
        <v>2909</v>
      </c>
      <c r="K214" s="38">
        <v>1441555</v>
      </c>
      <c r="L214" s="39">
        <v>3.7000000000000002E-3</v>
      </c>
      <c r="M214"/>
      <c r="N214"/>
    </row>
    <row r="215" spans="1:14" x14ac:dyDescent="0.2">
      <c r="A215" s="58" t="s">
        <v>417</v>
      </c>
      <c r="B215" s="137" t="s">
        <v>418</v>
      </c>
      <c r="C215" s="224" t="s">
        <v>382</v>
      </c>
      <c r="D215" s="274">
        <v>49</v>
      </c>
      <c r="E215" s="214"/>
      <c r="F215" s="48">
        <v>566028</v>
      </c>
      <c r="G215" s="49">
        <v>524520</v>
      </c>
      <c r="H215" s="50">
        <v>41508</v>
      </c>
      <c r="I215" s="38">
        <v>26980</v>
      </c>
      <c r="J215" s="38">
        <v>14528</v>
      </c>
      <c r="K215" s="38">
        <v>3648050</v>
      </c>
      <c r="L215" s="39">
        <v>7.4000000000000003E-3</v>
      </c>
      <c r="M215"/>
      <c r="N215"/>
    </row>
    <row r="216" spans="1:14" ht="13.5" thickBot="1" x14ac:dyDescent="0.25">
      <c r="A216" s="97" t="s">
        <v>419</v>
      </c>
      <c r="B216" s="140" t="s">
        <v>420</v>
      </c>
      <c r="C216" s="290" t="s">
        <v>382</v>
      </c>
      <c r="D216" s="291">
        <v>49</v>
      </c>
      <c r="E216" s="214"/>
      <c r="F216" s="99">
        <v>701891</v>
      </c>
      <c r="G216" s="100">
        <v>650534</v>
      </c>
      <c r="H216" s="101">
        <v>51357</v>
      </c>
      <c r="I216" s="102">
        <v>33382</v>
      </c>
      <c r="J216" s="102">
        <v>17975</v>
      </c>
      <c r="K216" s="102">
        <v>4335054</v>
      </c>
      <c r="L216" s="103">
        <v>7.7000000000000002E-3</v>
      </c>
      <c r="M216"/>
      <c r="N216"/>
    </row>
    <row r="217" spans="1:14" x14ac:dyDescent="0.2">
      <c r="A217" s="154" t="s">
        <v>421</v>
      </c>
      <c r="B217" s="155" t="s">
        <v>422</v>
      </c>
      <c r="C217" s="285" t="s">
        <v>444</v>
      </c>
      <c r="D217" s="286">
        <v>51</v>
      </c>
      <c r="E217" s="214"/>
      <c r="F217" s="160">
        <v>141186</v>
      </c>
      <c r="G217" s="162">
        <v>131135</v>
      </c>
      <c r="H217" s="164">
        <v>10051</v>
      </c>
      <c r="I217" s="166">
        <v>6533</v>
      </c>
      <c r="J217" s="166">
        <v>3518</v>
      </c>
      <c r="K217" s="166">
        <v>918877</v>
      </c>
      <c r="L217" s="168">
        <v>7.1000000000000004E-3</v>
      </c>
      <c r="M217"/>
      <c r="N217"/>
    </row>
    <row r="218" spans="1:14" x14ac:dyDescent="0.2">
      <c r="A218" s="58" t="s">
        <v>423</v>
      </c>
      <c r="B218" s="137" t="s">
        <v>424</v>
      </c>
      <c r="C218" s="224" t="s">
        <v>444</v>
      </c>
      <c r="D218" s="274">
        <v>51</v>
      </c>
      <c r="E218" s="214"/>
      <c r="F218" s="48">
        <v>14185</v>
      </c>
      <c r="G218" s="49">
        <v>13834</v>
      </c>
      <c r="H218" s="50">
        <v>351</v>
      </c>
      <c r="I218" s="38">
        <v>228</v>
      </c>
      <c r="J218" s="38">
        <v>123</v>
      </c>
      <c r="K218" s="38">
        <v>542894</v>
      </c>
      <c r="L218" s="39">
        <v>4.0000000000000002E-4</v>
      </c>
      <c r="M218"/>
      <c r="N218"/>
    </row>
    <row r="219" spans="1:14" x14ac:dyDescent="0.2">
      <c r="A219" s="137" t="s">
        <v>425</v>
      </c>
      <c r="B219" s="137" t="s">
        <v>426</v>
      </c>
      <c r="C219" s="224" t="s">
        <v>504</v>
      </c>
      <c r="D219" s="274">
        <v>51</v>
      </c>
      <c r="E219" s="214"/>
      <c r="F219" s="48">
        <v>6717</v>
      </c>
      <c r="G219" s="49">
        <v>6551</v>
      </c>
      <c r="H219" s="50">
        <v>166</v>
      </c>
      <c r="I219" s="38">
        <v>108</v>
      </c>
      <c r="J219" s="38">
        <v>58</v>
      </c>
      <c r="K219" s="38">
        <v>959489</v>
      </c>
      <c r="L219" s="39">
        <v>1E-4</v>
      </c>
      <c r="M219"/>
      <c r="N219"/>
    </row>
    <row r="220" spans="1:14" x14ac:dyDescent="0.2">
      <c r="A220" s="137" t="s">
        <v>427</v>
      </c>
      <c r="B220" s="137" t="s">
        <v>428</v>
      </c>
      <c r="C220" s="224" t="s">
        <v>444</v>
      </c>
      <c r="D220" s="274">
        <v>51</v>
      </c>
      <c r="E220" s="214"/>
      <c r="F220" s="48">
        <v>205601</v>
      </c>
      <c r="G220" s="49">
        <v>201391</v>
      </c>
      <c r="H220" s="50">
        <v>4210</v>
      </c>
      <c r="I220" s="38">
        <v>2737</v>
      </c>
      <c r="J220" s="38">
        <v>1474</v>
      </c>
      <c r="K220" s="38">
        <v>712542</v>
      </c>
      <c r="L220" s="39">
        <v>3.8E-3</v>
      </c>
      <c r="M220"/>
      <c r="N220"/>
    </row>
    <row r="221" spans="1:14" x14ac:dyDescent="0.2">
      <c r="A221" s="137" t="s">
        <v>429</v>
      </c>
      <c r="B221" s="137" t="s">
        <v>430</v>
      </c>
      <c r="C221" s="224" t="s">
        <v>444</v>
      </c>
      <c r="D221" s="274">
        <v>51</v>
      </c>
      <c r="E221" s="214"/>
      <c r="F221" s="48">
        <v>153878</v>
      </c>
      <c r="G221" s="49">
        <v>151942</v>
      </c>
      <c r="H221" s="50">
        <v>1936</v>
      </c>
      <c r="I221" s="38">
        <v>1258</v>
      </c>
      <c r="J221" s="38">
        <v>678</v>
      </c>
      <c r="K221" s="38">
        <v>802926</v>
      </c>
      <c r="L221" s="39">
        <v>1.6000000000000001E-3</v>
      </c>
      <c r="M221"/>
      <c r="N221"/>
    </row>
    <row r="222" spans="1:14" x14ac:dyDescent="0.2">
      <c r="A222" s="137" t="s">
        <v>431</v>
      </c>
      <c r="B222" s="137" t="s">
        <v>432</v>
      </c>
      <c r="C222" s="224" t="s">
        <v>504</v>
      </c>
      <c r="D222" s="274">
        <v>51</v>
      </c>
      <c r="E222" s="214"/>
      <c r="F222" s="48">
        <v>212822</v>
      </c>
      <c r="G222" s="49">
        <v>215387</v>
      </c>
      <c r="H222" s="50">
        <v>0</v>
      </c>
      <c r="I222" s="38">
        <v>0</v>
      </c>
      <c r="J222" s="38">
        <v>0</v>
      </c>
      <c r="K222" s="38">
        <v>908422</v>
      </c>
      <c r="L222" s="39" t="s">
        <v>521</v>
      </c>
      <c r="M222"/>
      <c r="N222"/>
    </row>
    <row r="223" spans="1:14" x14ac:dyDescent="0.2">
      <c r="A223" s="58" t="s">
        <v>433</v>
      </c>
      <c r="B223" s="137" t="s">
        <v>434</v>
      </c>
      <c r="C223" s="224" t="s">
        <v>444</v>
      </c>
      <c r="D223" s="274">
        <v>51</v>
      </c>
      <c r="E223" s="214"/>
      <c r="F223" s="48">
        <v>563973</v>
      </c>
      <c r="G223" s="49">
        <v>523606</v>
      </c>
      <c r="H223" s="50">
        <v>40367</v>
      </c>
      <c r="I223" s="38">
        <v>26239</v>
      </c>
      <c r="J223" s="38">
        <v>14128</v>
      </c>
      <c r="K223" s="38">
        <v>2452272</v>
      </c>
      <c r="L223" s="39">
        <v>1.0699999999999999E-2</v>
      </c>
      <c r="M223"/>
      <c r="N223"/>
    </row>
    <row r="224" spans="1:14" ht="13.5" thickBot="1" x14ac:dyDescent="0.25">
      <c r="A224" s="60" t="s">
        <v>435</v>
      </c>
      <c r="B224" s="141" t="s">
        <v>436</v>
      </c>
      <c r="C224" s="292" t="s">
        <v>444</v>
      </c>
      <c r="D224" s="293">
        <v>51</v>
      </c>
      <c r="E224" s="215"/>
      <c r="F224" s="62">
        <v>1798843</v>
      </c>
      <c r="G224" s="63">
        <v>1626140</v>
      </c>
      <c r="H224" s="64">
        <v>172703</v>
      </c>
      <c r="I224" s="65">
        <v>112257</v>
      </c>
      <c r="J224" s="65">
        <v>60446</v>
      </c>
      <c r="K224" s="65">
        <v>7721155</v>
      </c>
      <c r="L224" s="66">
        <v>1.4500000000000001E-2</v>
      </c>
      <c r="M224"/>
      <c r="N224"/>
    </row>
    <row r="225" spans="1:14" x14ac:dyDescent="0.2">
      <c r="A225" s="155" t="s">
        <v>437</v>
      </c>
      <c r="B225" s="155" t="s">
        <v>438</v>
      </c>
      <c r="C225" s="285" t="s">
        <v>444</v>
      </c>
      <c r="D225" s="286">
        <v>52</v>
      </c>
      <c r="E225" s="214"/>
      <c r="F225" s="160">
        <v>923859</v>
      </c>
      <c r="G225" s="162">
        <v>842526</v>
      </c>
      <c r="H225" s="164">
        <v>81333</v>
      </c>
      <c r="I225" s="166">
        <v>52866</v>
      </c>
      <c r="J225" s="166">
        <v>28467</v>
      </c>
      <c r="K225" s="166">
        <v>7730721</v>
      </c>
      <c r="L225" s="168">
        <v>6.7999999999999996E-3</v>
      </c>
      <c r="M225"/>
      <c r="N225"/>
    </row>
    <row r="226" spans="1:14" x14ac:dyDescent="0.2">
      <c r="A226" s="58" t="s">
        <v>439</v>
      </c>
      <c r="B226" s="137" t="s">
        <v>440</v>
      </c>
      <c r="C226" s="224" t="s">
        <v>444</v>
      </c>
      <c r="D226" s="274">
        <v>52</v>
      </c>
      <c r="E226" s="214"/>
      <c r="F226" s="48">
        <v>520769</v>
      </c>
      <c r="G226" s="49">
        <v>472283</v>
      </c>
      <c r="H226" s="50">
        <v>48486</v>
      </c>
      <c r="I226" s="38">
        <v>31516</v>
      </c>
      <c r="J226" s="38">
        <v>16970</v>
      </c>
      <c r="K226" s="38">
        <v>4954024</v>
      </c>
      <c r="L226" s="39">
        <v>6.4000000000000003E-3</v>
      </c>
      <c r="M226"/>
      <c r="N226"/>
    </row>
    <row r="227" spans="1:14" x14ac:dyDescent="0.2">
      <c r="A227" s="137" t="s">
        <v>441</v>
      </c>
      <c r="B227" s="137" t="s">
        <v>442</v>
      </c>
      <c r="C227" s="224" t="s">
        <v>444</v>
      </c>
      <c r="D227" s="274">
        <v>52</v>
      </c>
      <c r="E227" s="214"/>
      <c r="F227" s="48">
        <v>260601</v>
      </c>
      <c r="G227" s="49">
        <v>222304</v>
      </c>
      <c r="H227" s="50">
        <v>38297</v>
      </c>
      <c r="I227" s="38">
        <v>24893</v>
      </c>
      <c r="J227" s="38">
        <v>13404</v>
      </c>
      <c r="K227" s="38">
        <v>2398546</v>
      </c>
      <c r="L227" s="39">
        <v>1.04E-2</v>
      </c>
      <c r="M227"/>
      <c r="N227"/>
    </row>
    <row r="228" spans="1:14" ht="13.5" thickBot="1" x14ac:dyDescent="0.25">
      <c r="A228" s="97" t="s">
        <v>443</v>
      </c>
      <c r="B228" s="140" t="s">
        <v>444</v>
      </c>
      <c r="C228" s="290" t="s">
        <v>444</v>
      </c>
      <c r="D228" s="291">
        <v>52</v>
      </c>
      <c r="E228" s="214"/>
      <c r="F228" s="99">
        <v>1201185</v>
      </c>
      <c r="G228" s="100">
        <v>1093354</v>
      </c>
      <c r="H228" s="101">
        <v>107831</v>
      </c>
      <c r="I228" s="102">
        <v>70090</v>
      </c>
      <c r="J228" s="102">
        <v>37741</v>
      </c>
      <c r="K228" s="102">
        <v>6234843</v>
      </c>
      <c r="L228" s="103">
        <v>1.12E-2</v>
      </c>
      <c r="M228"/>
      <c r="N228"/>
    </row>
    <row r="229" spans="1:14" x14ac:dyDescent="0.2">
      <c r="A229" s="155" t="s">
        <v>445</v>
      </c>
      <c r="B229" s="155" t="s">
        <v>446</v>
      </c>
      <c r="C229" s="285" t="s">
        <v>444</v>
      </c>
      <c r="D229" s="286">
        <v>54</v>
      </c>
      <c r="E229" s="214"/>
      <c r="F229" s="160">
        <v>3870100</v>
      </c>
      <c r="G229" s="162">
        <v>3893670</v>
      </c>
      <c r="H229" s="164">
        <v>0</v>
      </c>
      <c r="I229" s="166">
        <v>0</v>
      </c>
      <c r="J229" s="166">
        <v>0</v>
      </c>
      <c r="K229" s="166">
        <v>22737109</v>
      </c>
      <c r="L229" s="168" t="s">
        <v>521</v>
      </c>
      <c r="M229"/>
      <c r="N229"/>
    </row>
    <row r="230" spans="1:14" ht="13.5" thickBot="1" x14ac:dyDescent="0.25">
      <c r="A230" s="118" t="s">
        <v>447</v>
      </c>
      <c r="B230" s="139" t="s">
        <v>448</v>
      </c>
      <c r="C230" s="283" t="s">
        <v>444</v>
      </c>
      <c r="D230" s="284">
        <v>54</v>
      </c>
      <c r="E230" s="214"/>
      <c r="F230" s="120">
        <v>395700</v>
      </c>
      <c r="G230" s="121">
        <v>368766</v>
      </c>
      <c r="H230" s="122">
        <v>26934</v>
      </c>
      <c r="I230" s="123">
        <v>17507</v>
      </c>
      <c r="J230" s="123">
        <v>9427</v>
      </c>
      <c r="K230" s="123">
        <v>0</v>
      </c>
      <c r="L230" s="124">
        <v>0</v>
      </c>
      <c r="M230"/>
      <c r="N230"/>
    </row>
    <row r="231" spans="1:14" ht="13.5" thickBot="1" x14ac:dyDescent="0.25">
      <c r="A231" s="97" t="s">
        <v>449</v>
      </c>
      <c r="B231" s="140" t="s">
        <v>450</v>
      </c>
      <c r="C231" s="290" t="s">
        <v>444</v>
      </c>
      <c r="D231" s="291">
        <v>55</v>
      </c>
      <c r="E231" s="214"/>
      <c r="F231" s="99">
        <v>693324</v>
      </c>
      <c r="G231" s="100">
        <v>636363</v>
      </c>
      <c r="H231" s="101">
        <v>56961</v>
      </c>
      <c r="I231" s="102">
        <v>37025</v>
      </c>
      <c r="J231" s="102">
        <v>19936</v>
      </c>
      <c r="K231" s="102">
        <v>10989502</v>
      </c>
      <c r="L231" s="103">
        <v>3.3999999999999998E-3</v>
      </c>
      <c r="M231"/>
      <c r="N231"/>
    </row>
    <row r="232" spans="1:14" ht="13.5" thickBot="1" x14ac:dyDescent="0.25">
      <c r="A232" s="97" t="s">
        <v>451</v>
      </c>
      <c r="B232" s="140" t="s">
        <v>452</v>
      </c>
      <c r="C232" s="290" t="s">
        <v>444</v>
      </c>
      <c r="D232" s="291">
        <v>56</v>
      </c>
      <c r="E232" s="214"/>
      <c r="F232" s="99">
        <v>3585543</v>
      </c>
      <c r="G232" s="100">
        <v>3364119</v>
      </c>
      <c r="H232" s="101">
        <v>221424</v>
      </c>
      <c r="I232" s="102">
        <v>143926</v>
      </c>
      <c r="J232" s="102">
        <v>77498</v>
      </c>
      <c r="K232" s="102">
        <v>21762298</v>
      </c>
      <c r="L232" s="103">
        <v>6.6E-3</v>
      </c>
      <c r="M232"/>
      <c r="N232"/>
    </row>
    <row r="233" spans="1:14" ht="13.5" thickBot="1" x14ac:dyDescent="0.25">
      <c r="A233" s="118" t="s">
        <v>453</v>
      </c>
      <c r="B233" s="139" t="s">
        <v>454</v>
      </c>
      <c r="C233" s="283" t="s">
        <v>444</v>
      </c>
      <c r="D233" s="294" t="s">
        <v>455</v>
      </c>
      <c r="E233" s="214"/>
      <c r="F233" s="120">
        <v>288959</v>
      </c>
      <c r="G233" s="121">
        <v>268237</v>
      </c>
      <c r="H233" s="122">
        <v>20722</v>
      </c>
      <c r="I233" s="123">
        <v>13469</v>
      </c>
      <c r="J233" s="123">
        <v>7253</v>
      </c>
      <c r="K233" s="123">
        <v>0</v>
      </c>
      <c r="L233" s="124">
        <v>0</v>
      </c>
      <c r="M233"/>
      <c r="N233"/>
    </row>
    <row r="234" spans="1:14" ht="13.5" thickBot="1" x14ac:dyDescent="0.25">
      <c r="A234" s="95" t="s">
        <v>456</v>
      </c>
      <c r="B234" s="142" t="s">
        <v>457</v>
      </c>
      <c r="C234" s="287" t="s">
        <v>230</v>
      </c>
      <c r="D234" s="288">
        <v>57</v>
      </c>
      <c r="E234" s="215"/>
      <c r="F234" s="69">
        <v>1002060</v>
      </c>
      <c r="G234" s="70">
        <v>949904</v>
      </c>
      <c r="H234" s="71">
        <v>52156</v>
      </c>
      <c r="I234" s="72">
        <v>33901</v>
      </c>
      <c r="J234" s="72">
        <v>18255</v>
      </c>
      <c r="K234" s="72">
        <v>6523287</v>
      </c>
      <c r="L234" s="73">
        <v>5.1999999999999998E-3</v>
      </c>
      <c r="M234"/>
      <c r="N234"/>
    </row>
    <row r="235" spans="1:14" x14ac:dyDescent="0.2">
      <c r="A235" s="155" t="s">
        <v>458</v>
      </c>
      <c r="B235" s="155" t="s">
        <v>459</v>
      </c>
      <c r="C235" s="285" t="s">
        <v>505</v>
      </c>
      <c r="D235" s="286">
        <v>60</v>
      </c>
      <c r="E235" s="214"/>
      <c r="F235" s="160">
        <v>952301</v>
      </c>
      <c r="G235" s="162">
        <v>888647</v>
      </c>
      <c r="H235" s="164">
        <v>63654</v>
      </c>
      <c r="I235" s="166">
        <v>41375</v>
      </c>
      <c r="J235" s="166">
        <v>22279</v>
      </c>
      <c r="K235" s="166">
        <v>6088562</v>
      </c>
      <c r="L235" s="168">
        <v>6.7999999999999996E-3</v>
      </c>
      <c r="M235"/>
      <c r="N235"/>
    </row>
    <row r="236" spans="1:14" ht="13.5" thickBot="1" x14ac:dyDescent="0.25">
      <c r="A236" s="97" t="s">
        <v>460</v>
      </c>
      <c r="B236" s="140" t="s">
        <v>461</v>
      </c>
      <c r="C236" s="290" t="s">
        <v>505</v>
      </c>
      <c r="D236" s="291">
        <v>60</v>
      </c>
      <c r="E236" s="214"/>
      <c r="F236" s="99">
        <v>26491</v>
      </c>
      <c r="G236" s="100">
        <v>26082</v>
      </c>
      <c r="H236" s="101">
        <v>409</v>
      </c>
      <c r="I236" s="102">
        <v>266</v>
      </c>
      <c r="J236" s="102">
        <v>143</v>
      </c>
      <c r="K236" s="102">
        <v>950938</v>
      </c>
      <c r="L236" s="103">
        <v>2.9999999999999997E-4</v>
      </c>
      <c r="M236"/>
      <c r="N236"/>
    </row>
    <row r="237" spans="1:14" x14ac:dyDescent="0.2">
      <c r="A237" s="155" t="s">
        <v>462</v>
      </c>
      <c r="B237" s="155" t="s">
        <v>463</v>
      </c>
      <c r="C237" s="285" t="s">
        <v>232</v>
      </c>
      <c r="D237" s="286">
        <v>61</v>
      </c>
      <c r="E237" s="214"/>
      <c r="F237" s="160">
        <v>1769875</v>
      </c>
      <c r="G237" s="162">
        <v>1716454</v>
      </c>
      <c r="H237" s="164">
        <v>53421</v>
      </c>
      <c r="I237" s="166">
        <v>34724</v>
      </c>
      <c r="J237" s="166">
        <v>18697</v>
      </c>
      <c r="K237" s="166">
        <v>10864046</v>
      </c>
      <c r="L237" s="168">
        <v>3.2000000000000002E-3</v>
      </c>
      <c r="M237"/>
      <c r="N237"/>
    </row>
    <row r="238" spans="1:14" x14ac:dyDescent="0.2">
      <c r="A238" s="137" t="s">
        <v>464</v>
      </c>
      <c r="B238" s="137" t="s">
        <v>465</v>
      </c>
      <c r="C238" s="224" t="s">
        <v>232</v>
      </c>
      <c r="D238" s="274">
        <v>61</v>
      </c>
      <c r="E238" s="214"/>
      <c r="F238" s="48">
        <v>1435419</v>
      </c>
      <c r="G238" s="49">
        <v>1380704</v>
      </c>
      <c r="H238" s="50">
        <v>54715</v>
      </c>
      <c r="I238" s="38">
        <v>35565</v>
      </c>
      <c r="J238" s="38">
        <v>19150</v>
      </c>
      <c r="K238" s="38">
        <v>9509331</v>
      </c>
      <c r="L238" s="39">
        <v>3.7000000000000002E-3</v>
      </c>
      <c r="M238"/>
      <c r="N238"/>
    </row>
    <row r="239" spans="1:14" x14ac:dyDescent="0.2">
      <c r="A239" s="138" t="s">
        <v>466</v>
      </c>
      <c r="B239" s="138" t="s">
        <v>467</v>
      </c>
      <c r="C239" s="278" t="s">
        <v>232</v>
      </c>
      <c r="D239" s="279">
        <v>61</v>
      </c>
      <c r="E239" s="215"/>
      <c r="F239" s="76">
        <v>1391614</v>
      </c>
      <c r="G239" s="77">
        <v>1318397</v>
      </c>
      <c r="H239" s="78">
        <v>73217</v>
      </c>
      <c r="I239" s="79">
        <v>47591</v>
      </c>
      <c r="J239" s="79">
        <v>25626</v>
      </c>
      <c r="K239" s="79">
        <v>10166376</v>
      </c>
      <c r="L239" s="80">
        <v>4.7000000000000002E-3</v>
      </c>
      <c r="M239"/>
      <c r="N239"/>
    </row>
    <row r="240" spans="1:14" ht="13.5" thickBot="1" x14ac:dyDescent="0.25">
      <c r="A240" s="118" t="s">
        <v>468</v>
      </c>
      <c r="B240" s="139" t="s">
        <v>469</v>
      </c>
      <c r="C240" s="283" t="s">
        <v>232</v>
      </c>
      <c r="D240" s="284">
        <v>61</v>
      </c>
      <c r="E240" s="214"/>
      <c r="F240" s="120">
        <v>224380</v>
      </c>
      <c r="G240" s="121">
        <v>216353</v>
      </c>
      <c r="H240" s="122">
        <v>8027</v>
      </c>
      <c r="I240" s="123">
        <v>5218</v>
      </c>
      <c r="J240" s="123">
        <v>2809</v>
      </c>
      <c r="K240" s="123">
        <v>0</v>
      </c>
      <c r="L240" s="124">
        <v>0</v>
      </c>
      <c r="M240"/>
      <c r="N240"/>
    </row>
    <row r="241" spans="1:14" x14ac:dyDescent="0.2">
      <c r="A241" s="155" t="s">
        <v>470</v>
      </c>
      <c r="B241" s="155" t="s">
        <v>471</v>
      </c>
      <c r="C241" s="285" t="s">
        <v>444</v>
      </c>
      <c r="D241" s="286">
        <v>63</v>
      </c>
      <c r="E241" s="216"/>
      <c r="F241" s="160">
        <v>1343</v>
      </c>
      <c r="G241" s="162">
        <v>1152</v>
      </c>
      <c r="H241" s="164">
        <v>191</v>
      </c>
      <c r="I241" s="166">
        <v>124</v>
      </c>
      <c r="J241" s="166">
        <v>67</v>
      </c>
      <c r="K241" s="166">
        <v>20075</v>
      </c>
      <c r="L241" s="168">
        <v>6.1999999999999998E-3</v>
      </c>
      <c r="M241"/>
      <c r="N241"/>
    </row>
    <row r="242" spans="1:14" x14ac:dyDescent="0.2">
      <c r="A242" s="58" t="s">
        <v>472</v>
      </c>
      <c r="B242" s="137" t="s">
        <v>473</v>
      </c>
      <c r="C242" s="224" t="s">
        <v>444</v>
      </c>
      <c r="D242" s="274">
        <v>63</v>
      </c>
      <c r="E242" s="214"/>
      <c r="F242" s="48">
        <v>36274</v>
      </c>
      <c r="G242" s="49">
        <v>31075</v>
      </c>
      <c r="H242" s="50">
        <v>5199</v>
      </c>
      <c r="I242" s="38">
        <v>3379</v>
      </c>
      <c r="J242" s="38">
        <v>1820</v>
      </c>
      <c r="K242" s="38">
        <v>749189</v>
      </c>
      <c r="L242" s="39">
        <v>4.4999999999999997E-3</v>
      </c>
      <c r="M242"/>
      <c r="N242"/>
    </row>
    <row r="243" spans="1:14" x14ac:dyDescent="0.2">
      <c r="A243" s="137" t="s">
        <v>474</v>
      </c>
      <c r="B243" s="137" t="s">
        <v>475</v>
      </c>
      <c r="C243" s="224" t="s">
        <v>444</v>
      </c>
      <c r="D243" s="274">
        <v>63</v>
      </c>
      <c r="E243" s="214"/>
      <c r="F243" s="48">
        <v>189455</v>
      </c>
      <c r="G243" s="49">
        <v>166880</v>
      </c>
      <c r="H243" s="50">
        <v>22575</v>
      </c>
      <c r="I243" s="38">
        <v>14674</v>
      </c>
      <c r="J243" s="38">
        <v>7901</v>
      </c>
      <c r="K243" s="38">
        <v>1660843</v>
      </c>
      <c r="L243" s="39">
        <v>8.8000000000000005E-3</v>
      </c>
      <c r="M243"/>
      <c r="N243"/>
    </row>
    <row r="244" spans="1:14" x14ac:dyDescent="0.2">
      <c r="A244" s="137" t="s">
        <v>476</v>
      </c>
      <c r="B244" s="137" t="s">
        <v>477</v>
      </c>
      <c r="C244" s="224" t="s">
        <v>444</v>
      </c>
      <c r="D244" s="274">
        <v>63</v>
      </c>
      <c r="E244" s="216"/>
      <c r="F244" s="48">
        <v>12511</v>
      </c>
      <c r="G244" s="49">
        <v>10719</v>
      </c>
      <c r="H244" s="50">
        <v>1792</v>
      </c>
      <c r="I244" s="38">
        <v>1165</v>
      </c>
      <c r="J244" s="38">
        <v>627</v>
      </c>
      <c r="K244" s="38">
        <v>230289</v>
      </c>
      <c r="L244" s="39">
        <v>5.1000000000000004E-3</v>
      </c>
      <c r="M244"/>
      <c r="N244"/>
    </row>
    <row r="245" spans="1:14" x14ac:dyDescent="0.2">
      <c r="A245" s="137" t="s">
        <v>478</v>
      </c>
      <c r="B245" s="137" t="s">
        <v>479</v>
      </c>
      <c r="C245" s="224" t="s">
        <v>444</v>
      </c>
      <c r="D245" s="274">
        <v>63</v>
      </c>
      <c r="E245" s="214"/>
      <c r="F245" s="48">
        <v>472027</v>
      </c>
      <c r="G245" s="49">
        <v>403690</v>
      </c>
      <c r="H245" s="50">
        <v>68337</v>
      </c>
      <c r="I245" s="38">
        <v>44419</v>
      </c>
      <c r="J245" s="38">
        <v>23918</v>
      </c>
      <c r="K245" s="38">
        <v>1777370</v>
      </c>
      <c r="L245" s="39">
        <v>2.5000000000000001E-2</v>
      </c>
      <c r="M245"/>
      <c r="N245"/>
    </row>
    <row r="246" spans="1:14" x14ac:dyDescent="0.2">
      <c r="A246" s="137" t="s">
        <v>480</v>
      </c>
      <c r="B246" s="137" t="s">
        <v>481</v>
      </c>
      <c r="C246" s="224" t="s">
        <v>504</v>
      </c>
      <c r="D246" s="274">
        <v>63</v>
      </c>
      <c r="E246" s="214"/>
      <c r="F246" s="48">
        <v>286774</v>
      </c>
      <c r="G246" s="49">
        <v>248222</v>
      </c>
      <c r="H246" s="50">
        <v>38552</v>
      </c>
      <c r="I246" s="38">
        <v>25059</v>
      </c>
      <c r="J246" s="38">
        <v>13493</v>
      </c>
      <c r="K246" s="38">
        <v>1339301</v>
      </c>
      <c r="L246" s="39">
        <v>1.8700000000000001E-2</v>
      </c>
      <c r="M246"/>
      <c r="N246"/>
    </row>
    <row r="247" spans="1:14" x14ac:dyDescent="0.2">
      <c r="A247" s="58" t="s">
        <v>482</v>
      </c>
      <c r="B247" s="137" t="s">
        <v>483</v>
      </c>
      <c r="C247" s="224" t="s">
        <v>444</v>
      </c>
      <c r="D247" s="274">
        <v>63</v>
      </c>
      <c r="E247" s="214"/>
      <c r="F247" s="48">
        <v>38708</v>
      </c>
      <c r="G247" s="49">
        <v>33160</v>
      </c>
      <c r="H247" s="50">
        <v>5548</v>
      </c>
      <c r="I247" s="38">
        <v>3606</v>
      </c>
      <c r="J247" s="38">
        <v>1942</v>
      </c>
      <c r="K247" s="38">
        <v>870279</v>
      </c>
      <c r="L247" s="39">
        <v>4.1000000000000003E-3</v>
      </c>
      <c r="M247"/>
      <c r="N247"/>
    </row>
    <row r="248" spans="1:14" x14ac:dyDescent="0.2">
      <c r="A248" s="143" t="s">
        <v>484</v>
      </c>
      <c r="B248" s="143" t="s">
        <v>485</v>
      </c>
      <c r="C248" s="281" t="s">
        <v>444</v>
      </c>
      <c r="D248" s="282">
        <v>63</v>
      </c>
      <c r="E248" s="215"/>
      <c r="F248" s="90">
        <v>553618</v>
      </c>
      <c r="G248" s="91">
        <v>478474</v>
      </c>
      <c r="H248" s="92">
        <v>75144</v>
      </c>
      <c r="I248" s="93">
        <v>48844</v>
      </c>
      <c r="J248" s="93">
        <v>26300</v>
      </c>
      <c r="K248" s="93">
        <v>2987603</v>
      </c>
      <c r="L248" s="94">
        <v>1.6299999999999999E-2</v>
      </c>
      <c r="M248"/>
      <c r="N248"/>
    </row>
    <row r="249" spans="1:14" x14ac:dyDescent="0.2">
      <c r="A249" s="138" t="s">
        <v>486</v>
      </c>
      <c r="B249" s="138" t="s">
        <v>487</v>
      </c>
      <c r="C249" s="278" t="s">
        <v>444</v>
      </c>
      <c r="D249" s="279">
        <v>63</v>
      </c>
      <c r="E249" s="215"/>
      <c r="F249" s="76">
        <v>1139691</v>
      </c>
      <c r="G249" s="77">
        <v>978707</v>
      </c>
      <c r="H249" s="78">
        <v>160984</v>
      </c>
      <c r="I249" s="79">
        <v>104640</v>
      </c>
      <c r="J249" s="79">
        <v>56344</v>
      </c>
      <c r="K249" s="79">
        <v>4978195</v>
      </c>
      <c r="L249" s="80">
        <v>2.1000000000000001E-2</v>
      </c>
      <c r="M249"/>
      <c r="N249"/>
    </row>
    <row r="250" spans="1:14" ht="13.5" thickBot="1" x14ac:dyDescent="0.25">
      <c r="A250" s="60" t="s">
        <v>488</v>
      </c>
      <c r="B250" s="141" t="s">
        <v>489</v>
      </c>
      <c r="C250" s="292" t="s">
        <v>444</v>
      </c>
      <c r="D250" s="293">
        <v>63</v>
      </c>
      <c r="E250" s="215"/>
      <c r="F250" s="62">
        <v>547883</v>
      </c>
      <c r="G250" s="63">
        <v>468012</v>
      </c>
      <c r="H250" s="64">
        <v>79871</v>
      </c>
      <c r="I250" s="65">
        <v>51916</v>
      </c>
      <c r="J250" s="65">
        <v>27955</v>
      </c>
      <c r="K250" s="65">
        <v>3054451</v>
      </c>
      <c r="L250" s="66">
        <v>1.7000000000000001E-2</v>
      </c>
      <c r="M250"/>
      <c r="N250"/>
    </row>
    <row r="251" spans="1:14" ht="13.5" thickBot="1" x14ac:dyDescent="0.25">
      <c r="A251" s="95" t="s">
        <v>490</v>
      </c>
      <c r="B251" s="142" t="s">
        <v>491</v>
      </c>
      <c r="C251" s="287" t="s">
        <v>230</v>
      </c>
      <c r="D251" s="288">
        <v>64</v>
      </c>
      <c r="E251" s="215"/>
      <c r="F251" s="69">
        <v>874643</v>
      </c>
      <c r="G251" s="70">
        <v>841853</v>
      </c>
      <c r="H251" s="71">
        <v>32790</v>
      </c>
      <c r="I251" s="72">
        <v>21314</v>
      </c>
      <c r="J251" s="72">
        <v>11477</v>
      </c>
      <c r="K251" s="72">
        <v>5817912</v>
      </c>
      <c r="L251" s="73">
        <v>3.7000000000000002E-3</v>
      </c>
      <c r="M251"/>
      <c r="N251"/>
    </row>
    <row r="252" spans="1:14" x14ac:dyDescent="0.2">
      <c r="A252" s="212" t="s">
        <v>492</v>
      </c>
      <c r="B252" s="212" t="s">
        <v>493</v>
      </c>
      <c r="C252" s="295" t="s">
        <v>506</v>
      </c>
      <c r="D252" s="296">
        <v>65</v>
      </c>
      <c r="E252" s="214"/>
      <c r="F252" s="174">
        <v>9153478</v>
      </c>
      <c r="G252" s="175">
        <v>8337921</v>
      </c>
      <c r="H252" s="176">
        <v>815557</v>
      </c>
      <c r="I252" s="177">
        <v>530112</v>
      </c>
      <c r="J252" s="177">
        <v>285445</v>
      </c>
      <c r="K252" s="177">
        <v>60965459</v>
      </c>
      <c r="L252" s="178">
        <v>8.6999999999999994E-3</v>
      </c>
      <c r="M252"/>
      <c r="N252"/>
    </row>
    <row r="253" spans="1:14" ht="13.5" thickBot="1" x14ac:dyDescent="0.25">
      <c r="A253" s="118" t="s">
        <v>494</v>
      </c>
      <c r="B253" s="139" t="s">
        <v>495</v>
      </c>
      <c r="C253" s="283" t="s">
        <v>506</v>
      </c>
      <c r="D253" s="284">
        <v>65</v>
      </c>
      <c r="E253" s="217"/>
      <c r="F253" s="120">
        <v>1132967</v>
      </c>
      <c r="G253" s="121">
        <v>1021525</v>
      </c>
      <c r="H253" s="122">
        <v>111442</v>
      </c>
      <c r="I253" s="123">
        <v>72437</v>
      </c>
      <c r="J253" s="123">
        <v>39005</v>
      </c>
      <c r="K253" s="123">
        <v>0</v>
      </c>
      <c r="L253" s="124">
        <v>0</v>
      </c>
      <c r="M253"/>
      <c r="N253"/>
    </row>
    <row r="254" spans="1:14" ht="13.5" thickBot="1" x14ac:dyDescent="0.25">
      <c r="A254" s="145" t="s">
        <v>496</v>
      </c>
      <c r="B254" s="146" t="s">
        <v>497</v>
      </c>
      <c r="C254" s="268"/>
      <c r="D254" s="146"/>
      <c r="E254" s="147">
        <v>0</v>
      </c>
      <c r="F254" s="148">
        <f>SUM(F17:F253)</f>
        <v>198841620</v>
      </c>
      <c r="G254" s="149">
        <f t="shared" ref="G254:K254" si="6">SUM(G17:G253)</f>
        <v>186293454</v>
      </c>
      <c r="H254" s="150">
        <f t="shared" si="6"/>
        <v>12970122</v>
      </c>
      <c r="I254" s="151">
        <f t="shared" si="6"/>
        <v>8430587</v>
      </c>
      <c r="J254" s="151">
        <f t="shared" si="6"/>
        <v>4539544</v>
      </c>
      <c r="K254" s="151">
        <f t="shared" si="6"/>
        <v>1348430757</v>
      </c>
      <c r="L254" s="152">
        <v>6.3E-3</v>
      </c>
      <c r="M254"/>
      <c r="N254"/>
    </row>
  </sheetData>
  <sortState ref="A17:O253">
    <sortCondition ref="D17:D253"/>
    <sortCondition ref="A17:A253"/>
  </sortState>
  <conditionalFormatting sqref="A123:C173 A43:C43 A48:C63 A45:C46 A175:C177 A71:C121 A17:C39">
    <cfRule type="expression" dxfId="50" priority="50" stopIfTrue="1">
      <formula>#REF!=1</formula>
    </cfRule>
  </conditionalFormatting>
  <conditionalFormatting sqref="A122:C122">
    <cfRule type="expression" dxfId="49" priority="49" stopIfTrue="1">
      <formula>#REF!=1</formula>
    </cfRule>
  </conditionalFormatting>
  <conditionalFormatting sqref="A40:C42">
    <cfRule type="expression" dxfId="48" priority="47" stopIfTrue="1">
      <formula>#REF!=1</formula>
    </cfRule>
  </conditionalFormatting>
  <conditionalFormatting sqref="A47:C47">
    <cfRule type="expression" dxfId="47" priority="45" stopIfTrue="1">
      <formula>#REF!=1</formula>
    </cfRule>
  </conditionalFormatting>
  <conditionalFormatting sqref="A44:C44">
    <cfRule type="expression" dxfId="46" priority="43" stopIfTrue="1">
      <formula>#REF!=1</formula>
    </cfRule>
  </conditionalFormatting>
  <conditionalFormatting sqref="A174:C174">
    <cfRule type="expression" dxfId="45" priority="42" stopIfTrue="1">
      <formula>#REF!=1</formula>
    </cfRule>
  </conditionalFormatting>
  <conditionalFormatting sqref="A64:C70">
    <cfRule type="expression" dxfId="44" priority="39" stopIfTrue="1">
      <formula>#REF!=1</formula>
    </cfRule>
  </conditionalFormatting>
  <conditionalFormatting sqref="A178:C181">
    <cfRule type="expression" dxfId="43" priority="38" stopIfTrue="1">
      <formula>#REF!=1</formula>
    </cfRule>
  </conditionalFormatting>
  <conditionalFormatting sqref="B9">
    <cfRule type="expression" dxfId="42" priority="35" stopIfTrue="1">
      <formula>#REF!=1</formula>
    </cfRule>
  </conditionalFormatting>
  <conditionalFormatting sqref="I17:L254">
    <cfRule type="expression" dxfId="41" priority="33">
      <formula>$J17=1</formula>
    </cfRule>
  </conditionalFormatting>
  <conditionalFormatting sqref="I13">
    <cfRule type="expression" dxfId="40" priority="32">
      <formula>$J13=1</formula>
    </cfRule>
  </conditionalFormatting>
  <conditionalFormatting sqref="J13">
    <cfRule type="expression" dxfId="39" priority="30">
      <formula>$J13=1</formula>
    </cfRule>
  </conditionalFormatting>
  <conditionalFormatting sqref="H17:H253">
    <cfRule type="expression" dxfId="38" priority="51">
      <formula>F17-G17&lt;0</formula>
    </cfRule>
  </conditionalFormatting>
  <conditionalFormatting sqref="K13">
    <cfRule type="expression" dxfId="37" priority="27">
      <formula>$J13=1</formula>
    </cfRule>
  </conditionalFormatting>
  <conditionalFormatting sqref="L13">
    <cfRule type="expression" dxfId="36" priority="24">
      <formula>$J13=1</formula>
    </cfRule>
  </conditionalFormatting>
  <conditionalFormatting sqref="L2:M2">
    <cfRule type="expression" dxfId="35" priority="16" stopIfTrue="1">
      <formula>#REF!=1</formula>
    </cfRule>
  </conditionalFormatting>
  <conditionalFormatting sqref="L15">
    <cfRule type="expression" dxfId="34" priority="1">
      <formula>$J15=1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54"/>
  <sheetViews>
    <sheetView zoomScale="85" zoomScaleNormal="85" workbookViewId="0">
      <pane xSplit="5" ySplit="16" topLeftCell="H17" activePane="bottomRight" state="frozen"/>
      <selection activeCell="B13" sqref="B13"/>
      <selection pane="topRight" activeCell="B13" sqref="B13"/>
      <selection pane="bottomLeft" activeCell="B13" sqref="B13"/>
      <selection pane="bottomRight" activeCell="L254" sqref="L254"/>
    </sheetView>
  </sheetViews>
  <sheetFormatPr defaultRowHeight="12.75" x14ac:dyDescent="0.2"/>
  <cols>
    <col min="1" max="1" width="7" style="8" customWidth="1"/>
    <col min="2" max="2" width="38.7109375" style="8" customWidth="1"/>
    <col min="3" max="3" width="9.42578125" style="8" bestFit="1" customWidth="1"/>
    <col min="4" max="4" width="6.7109375" style="8" bestFit="1" customWidth="1"/>
    <col min="5" max="5" width="3.42578125" style="8" customWidth="1"/>
    <col min="6" max="7" width="15.28515625" style="7" customWidth="1"/>
    <col min="8" max="8" width="15.85546875" style="7" bestFit="1" customWidth="1"/>
    <col min="9" max="14" width="15.42578125" style="7" customWidth="1"/>
    <col min="16" max="16" width="12.140625" bestFit="1" customWidth="1"/>
  </cols>
  <sheetData>
    <row r="1" spans="1:21" ht="15.75" x14ac:dyDescent="0.25">
      <c r="A1" s="1" t="s">
        <v>520</v>
      </c>
      <c r="B1" s="2"/>
      <c r="C1" s="2"/>
      <c r="D1" s="2"/>
      <c r="E1" s="3"/>
      <c r="F1"/>
      <c r="G1"/>
      <c r="H1"/>
      <c r="I1"/>
      <c r="J1"/>
      <c r="K1"/>
      <c r="L1" s="223" t="s">
        <v>499</v>
      </c>
      <c r="M1"/>
      <c r="N1"/>
      <c r="P1" s="333" t="s">
        <v>513</v>
      </c>
      <c r="Q1" s="337"/>
      <c r="R1" s="338">
        <f>Q2</f>
        <v>0.02</v>
      </c>
      <c r="S1" s="338">
        <f>R2</f>
        <v>0.01</v>
      </c>
      <c r="T1" s="339">
        <f>S2</f>
        <v>5.0000000000000001E-3</v>
      </c>
      <c r="U1" s="334" t="s">
        <v>502</v>
      </c>
    </row>
    <row r="2" spans="1:21" ht="13.5" thickBot="1" x14ac:dyDescent="0.25">
      <c r="A2" s="4"/>
      <c r="B2" s="2"/>
      <c r="C2" s="2"/>
      <c r="D2" s="2"/>
      <c r="E2" s="5" t="s">
        <v>0</v>
      </c>
      <c r="F2"/>
      <c r="G2"/>
      <c r="H2" s="153" t="s">
        <v>515</v>
      </c>
      <c r="I2" s="153"/>
      <c r="J2"/>
      <c r="K2"/>
      <c r="L2" s="58" t="s">
        <v>95</v>
      </c>
      <c r="M2" s="59" t="s">
        <v>96</v>
      </c>
      <c r="N2" s="179">
        <v>8</v>
      </c>
      <c r="P2" s="335" t="s">
        <v>514</v>
      </c>
      <c r="Q2" s="340">
        <v>0.02</v>
      </c>
      <c r="R2" s="341">
        <v>0.01</v>
      </c>
      <c r="S2" s="341">
        <v>5.0000000000000001E-3</v>
      </c>
      <c r="T2" s="342">
        <v>0</v>
      </c>
      <c r="U2" s="336" t="s">
        <v>516</v>
      </c>
    </row>
    <row r="3" spans="1:21" x14ac:dyDescent="0.2">
      <c r="A3" s="6" t="s">
        <v>1</v>
      </c>
      <c r="B3" s="2"/>
      <c r="C3" s="2"/>
      <c r="D3" s="2"/>
      <c r="E3" s="5" t="s">
        <v>0</v>
      </c>
      <c r="F3"/>
      <c r="G3"/>
      <c r="J3"/>
      <c r="K3"/>
      <c r="L3"/>
      <c r="M3"/>
      <c r="N3"/>
      <c r="P3" s="323" t="s">
        <v>503</v>
      </c>
      <c r="Q3" s="328">
        <f t="shared" ref="Q3:Q16" si="0">COUNTIFS($L$17:$L$253,"&gt;="&amp;Q$2,$C$17:$C$253,"="&amp;$P3)</f>
        <v>0</v>
      </c>
      <c r="R3" s="235">
        <f t="shared" ref="R3:S16" si="1">COUNTIFS($L$17:$L$253,"&gt;="&amp;R$2,$L$17:$L$253,"&lt;"&amp;R$1,$C$17:$C$253,"="&amp;$P3)</f>
        <v>1</v>
      </c>
      <c r="S3" s="235">
        <f t="shared" si="1"/>
        <v>2</v>
      </c>
      <c r="T3" s="236">
        <f>COUNTIFS($L$17:$L$253,"&gt;"&amp;T$2,$L$17:$L$253,"&lt;"&amp;T$1,$C$17:$C$253,"="&amp;$P3)</f>
        <v>6</v>
      </c>
      <c r="U3" s="236">
        <f>SUM(Q3:T3)</f>
        <v>9</v>
      </c>
    </row>
    <row r="4" spans="1:21" x14ac:dyDescent="0.2">
      <c r="A4" s="2"/>
      <c r="D4" s="2"/>
      <c r="E4" s="5" t="s">
        <v>0</v>
      </c>
      <c r="F4"/>
      <c r="G4"/>
      <c r="H4"/>
      <c r="I4"/>
      <c r="J4"/>
      <c r="K4"/>
      <c r="L4"/>
      <c r="M4"/>
      <c r="N4"/>
      <c r="P4" s="324" t="s">
        <v>505</v>
      </c>
      <c r="Q4" s="329">
        <f t="shared" si="0"/>
        <v>0</v>
      </c>
      <c r="R4" s="228">
        <f t="shared" si="1"/>
        <v>2</v>
      </c>
      <c r="S4" s="228">
        <f t="shared" si="1"/>
        <v>6</v>
      </c>
      <c r="T4" s="231">
        <f t="shared" ref="T4:T16" si="2">COUNTIFS($L$17:$L$253,"&gt;"&amp;T$2,$L$17:$L$253,"&lt;"&amp;T$1,$C$17:$C$253,"="&amp;$P4)</f>
        <v>4</v>
      </c>
      <c r="U4" s="231">
        <f t="shared" ref="U4:U16" si="3">SUM(Q4:T4)</f>
        <v>12</v>
      </c>
    </row>
    <row r="5" spans="1:21" x14ac:dyDescent="0.2">
      <c r="A5" s="2"/>
      <c r="B5" s="218" t="s">
        <v>498</v>
      </c>
      <c r="C5" s="237"/>
      <c r="D5" s="2"/>
      <c r="E5" s="5" t="s">
        <v>0</v>
      </c>
      <c r="F5"/>
      <c r="G5"/>
      <c r="H5"/>
      <c r="I5"/>
      <c r="J5"/>
      <c r="K5"/>
      <c r="L5"/>
      <c r="M5"/>
      <c r="N5"/>
      <c r="P5" s="325" t="s">
        <v>507</v>
      </c>
      <c r="Q5" s="330">
        <f t="shared" si="0"/>
        <v>0</v>
      </c>
      <c r="R5" s="229">
        <f t="shared" si="1"/>
        <v>0</v>
      </c>
      <c r="S5" s="229">
        <f t="shared" si="1"/>
        <v>5</v>
      </c>
      <c r="T5" s="232">
        <f t="shared" si="2"/>
        <v>9</v>
      </c>
      <c r="U5" s="232">
        <f t="shared" si="3"/>
        <v>14</v>
      </c>
    </row>
    <row r="6" spans="1:21" x14ac:dyDescent="0.2">
      <c r="A6" s="2"/>
      <c r="B6" s="11" t="s">
        <v>2</v>
      </c>
      <c r="C6" s="237"/>
      <c r="D6" s="2"/>
      <c r="E6" s="5" t="s">
        <v>0</v>
      </c>
      <c r="F6" s="10"/>
      <c r="G6" s="10"/>
      <c r="H6" s="221" t="s">
        <v>500</v>
      </c>
      <c r="I6"/>
      <c r="J6"/>
      <c r="K6"/>
      <c r="L6"/>
      <c r="M6"/>
      <c r="N6"/>
      <c r="P6" s="326" t="s">
        <v>506</v>
      </c>
      <c r="Q6" s="331">
        <f t="shared" si="0"/>
        <v>0</v>
      </c>
      <c r="R6" s="227">
        <f t="shared" si="1"/>
        <v>1</v>
      </c>
      <c r="S6" s="227">
        <f t="shared" si="1"/>
        <v>6</v>
      </c>
      <c r="T6" s="230">
        <f t="shared" si="2"/>
        <v>3</v>
      </c>
      <c r="U6" s="230">
        <f t="shared" si="3"/>
        <v>10</v>
      </c>
    </row>
    <row r="7" spans="1:21" x14ac:dyDescent="0.2">
      <c r="A7" s="2"/>
      <c r="B7" s="12" t="s">
        <v>3</v>
      </c>
      <c r="C7" s="237"/>
      <c r="D7" s="2"/>
      <c r="E7" s="5" t="s">
        <v>0</v>
      </c>
      <c r="F7" s="2"/>
      <c r="G7" s="13"/>
      <c r="H7" s="222" t="s">
        <v>501</v>
      </c>
      <c r="I7"/>
      <c r="J7"/>
      <c r="K7"/>
      <c r="L7"/>
      <c r="M7"/>
      <c r="N7"/>
      <c r="P7" s="324" t="s">
        <v>508</v>
      </c>
      <c r="Q7" s="329">
        <f t="shared" si="0"/>
        <v>0</v>
      </c>
      <c r="R7" s="228">
        <f t="shared" si="1"/>
        <v>0</v>
      </c>
      <c r="S7" s="228">
        <f t="shared" si="1"/>
        <v>4</v>
      </c>
      <c r="T7" s="231">
        <f t="shared" si="2"/>
        <v>8</v>
      </c>
      <c r="U7" s="231">
        <f t="shared" si="3"/>
        <v>12</v>
      </c>
    </row>
    <row r="8" spans="1:21" x14ac:dyDescent="0.2">
      <c r="A8" s="2"/>
      <c r="B8" s="14" t="s">
        <v>4</v>
      </c>
      <c r="C8" s="237"/>
      <c r="D8" s="2"/>
      <c r="E8" s="5" t="s">
        <v>0</v>
      </c>
      <c r="F8" s="15"/>
      <c r="G8" s="15"/>
      <c r="H8" s="15"/>
      <c r="I8" s="15"/>
      <c r="J8" s="15"/>
      <c r="K8" s="15"/>
      <c r="L8"/>
      <c r="M8"/>
      <c r="N8"/>
      <c r="P8" s="325" t="s">
        <v>173</v>
      </c>
      <c r="Q8" s="330">
        <f t="shared" si="0"/>
        <v>0</v>
      </c>
      <c r="R8" s="229">
        <f t="shared" si="1"/>
        <v>0</v>
      </c>
      <c r="S8" s="229">
        <f t="shared" si="1"/>
        <v>5</v>
      </c>
      <c r="T8" s="232">
        <f t="shared" si="2"/>
        <v>9</v>
      </c>
      <c r="U8" s="232">
        <f t="shared" si="3"/>
        <v>14</v>
      </c>
    </row>
    <row r="9" spans="1:21" ht="15.75" x14ac:dyDescent="0.25">
      <c r="A9" s="2"/>
      <c r="B9" s="16" t="s">
        <v>5</v>
      </c>
      <c r="C9" s="237"/>
      <c r="D9" s="2"/>
      <c r="E9" s="5" t="s">
        <v>0</v>
      </c>
      <c r="F9" s="219">
        <v>1</v>
      </c>
      <c r="G9" s="219">
        <v>2</v>
      </c>
      <c r="H9" s="219">
        <v>3</v>
      </c>
      <c r="I9" s="219">
        <v>4</v>
      </c>
      <c r="J9" s="219">
        <v>5</v>
      </c>
      <c r="K9" s="219">
        <v>6</v>
      </c>
      <c r="L9" s="219">
        <v>7</v>
      </c>
      <c r="M9"/>
      <c r="N9"/>
      <c r="P9" s="326" t="s">
        <v>195</v>
      </c>
      <c r="Q9" s="331">
        <f t="shared" si="0"/>
        <v>0</v>
      </c>
      <c r="R9" s="227">
        <f t="shared" si="1"/>
        <v>0</v>
      </c>
      <c r="S9" s="227">
        <f t="shared" si="1"/>
        <v>1</v>
      </c>
      <c r="T9" s="230">
        <f t="shared" si="2"/>
        <v>4</v>
      </c>
      <c r="U9" s="230">
        <f t="shared" si="3"/>
        <v>5</v>
      </c>
    </row>
    <row r="10" spans="1:21" ht="13.5" thickBot="1" x14ac:dyDescent="0.25">
      <c r="A10" s="2"/>
      <c r="B10" s="17" t="s">
        <v>6</v>
      </c>
      <c r="C10" s="237"/>
      <c r="D10" s="2"/>
      <c r="E10" s="5" t="s">
        <v>0</v>
      </c>
      <c r="F10" s="18" t="s">
        <v>7</v>
      </c>
      <c r="G10" s="19">
        <v>4480695</v>
      </c>
      <c r="H10" s="20"/>
      <c r="I10"/>
      <c r="J10"/>
      <c r="K10"/>
      <c r="L10"/>
      <c r="M10"/>
      <c r="N10"/>
      <c r="P10" s="324" t="s">
        <v>509</v>
      </c>
      <c r="Q10" s="329">
        <f t="shared" si="0"/>
        <v>0</v>
      </c>
      <c r="R10" s="228">
        <f t="shared" si="1"/>
        <v>1</v>
      </c>
      <c r="S10" s="228">
        <f t="shared" si="1"/>
        <v>3</v>
      </c>
      <c r="T10" s="231">
        <f t="shared" si="2"/>
        <v>2</v>
      </c>
      <c r="U10" s="231">
        <f t="shared" si="3"/>
        <v>6</v>
      </c>
    </row>
    <row r="11" spans="1:21" x14ac:dyDescent="0.2">
      <c r="A11" s="2"/>
      <c r="B11" s="21" t="s">
        <v>8</v>
      </c>
      <c r="C11" s="237"/>
      <c r="D11" s="2"/>
      <c r="E11" s="5" t="s">
        <v>0</v>
      </c>
      <c r="F11" s="22" t="s">
        <v>9</v>
      </c>
      <c r="G11" s="23" t="s">
        <v>10</v>
      </c>
      <c r="H11" s="24" t="s">
        <v>11</v>
      </c>
      <c r="I11" s="25" t="s">
        <v>12</v>
      </c>
      <c r="J11" s="25" t="s">
        <v>13</v>
      </c>
      <c r="K11" s="26" t="s">
        <v>14</v>
      </c>
      <c r="L11" s="26" t="s">
        <v>12</v>
      </c>
      <c r="M11"/>
      <c r="N11"/>
      <c r="P11" s="325" t="s">
        <v>230</v>
      </c>
      <c r="Q11" s="330">
        <f t="shared" si="0"/>
        <v>0</v>
      </c>
      <c r="R11" s="229">
        <f t="shared" si="1"/>
        <v>0</v>
      </c>
      <c r="S11" s="229">
        <f t="shared" si="1"/>
        <v>6</v>
      </c>
      <c r="T11" s="232">
        <f t="shared" si="2"/>
        <v>6</v>
      </c>
      <c r="U11" s="232">
        <f t="shared" si="3"/>
        <v>12</v>
      </c>
    </row>
    <row r="12" spans="1:21" x14ac:dyDescent="0.2">
      <c r="A12" s="2"/>
      <c r="C12" s="237"/>
      <c r="D12" s="2"/>
      <c r="E12" s="3"/>
      <c r="F12" s="27" t="s">
        <v>15</v>
      </c>
      <c r="G12" s="28" t="s">
        <v>16</v>
      </c>
      <c r="H12" s="29" t="s">
        <v>17</v>
      </c>
      <c r="I12" s="30">
        <v>0.65</v>
      </c>
      <c r="J12" s="30">
        <v>0.35</v>
      </c>
      <c r="K12" s="26" t="s">
        <v>18</v>
      </c>
      <c r="L12" s="26" t="s">
        <v>19</v>
      </c>
      <c r="M12"/>
      <c r="N12"/>
      <c r="P12" s="326" t="s">
        <v>510</v>
      </c>
      <c r="Q12" s="331">
        <f t="shared" si="0"/>
        <v>2</v>
      </c>
      <c r="R12" s="227">
        <f t="shared" si="1"/>
        <v>11</v>
      </c>
      <c r="S12" s="227">
        <f t="shared" si="1"/>
        <v>8</v>
      </c>
      <c r="T12" s="230">
        <f t="shared" si="2"/>
        <v>3</v>
      </c>
      <c r="U12" s="230">
        <f t="shared" si="3"/>
        <v>24</v>
      </c>
    </row>
    <row r="13" spans="1:21" x14ac:dyDescent="0.2">
      <c r="A13" s="31" t="s">
        <v>522</v>
      </c>
      <c r="B13" s="32" t="s">
        <v>523</v>
      </c>
      <c r="C13" s="32" t="s">
        <v>502</v>
      </c>
      <c r="D13" s="33" t="s">
        <v>20</v>
      </c>
      <c r="E13" s="34">
        <v>0</v>
      </c>
      <c r="F13" s="35">
        <f>F254</f>
        <v>198841620</v>
      </c>
      <c r="G13" s="36">
        <f t="shared" ref="G13:L13" si="4">G254</f>
        <v>186293454</v>
      </c>
      <c r="H13" s="37">
        <f t="shared" si="4"/>
        <v>12970122</v>
      </c>
      <c r="I13" s="38">
        <f t="shared" si="4"/>
        <v>8430587</v>
      </c>
      <c r="J13" s="38">
        <f t="shared" si="4"/>
        <v>4539544</v>
      </c>
      <c r="K13" s="38">
        <f t="shared" si="4"/>
        <v>1348430757</v>
      </c>
      <c r="L13" s="39">
        <f t="shared" si="4"/>
        <v>6.3E-3</v>
      </c>
      <c r="M13"/>
      <c r="N13"/>
      <c r="P13" s="324" t="s">
        <v>504</v>
      </c>
      <c r="Q13" s="329">
        <f t="shared" si="0"/>
        <v>0</v>
      </c>
      <c r="R13" s="228">
        <f t="shared" si="1"/>
        <v>4</v>
      </c>
      <c r="S13" s="228">
        <f t="shared" si="1"/>
        <v>11</v>
      </c>
      <c r="T13" s="231">
        <f t="shared" si="2"/>
        <v>5</v>
      </c>
      <c r="U13" s="231">
        <f t="shared" si="3"/>
        <v>20</v>
      </c>
    </row>
    <row r="14" spans="1:21" x14ac:dyDescent="0.2">
      <c r="A14" s="40">
        <v>1</v>
      </c>
      <c r="B14" s="41">
        <v>2</v>
      </c>
      <c r="C14" s="41">
        <v>3</v>
      </c>
      <c r="D14" s="40">
        <v>4</v>
      </c>
      <c r="E14" s="40">
        <v>5</v>
      </c>
      <c r="F14" s="42">
        <v>6</v>
      </c>
      <c r="G14" s="43">
        <v>7</v>
      </c>
      <c r="H14" s="44">
        <v>8</v>
      </c>
      <c r="I14" s="45">
        <v>9</v>
      </c>
      <c r="J14" s="45">
        <v>10</v>
      </c>
      <c r="K14" s="45">
        <v>11</v>
      </c>
      <c r="L14" s="45">
        <v>12</v>
      </c>
      <c r="M14"/>
      <c r="N14"/>
      <c r="P14" s="325" t="s">
        <v>232</v>
      </c>
      <c r="Q14" s="330">
        <f t="shared" si="0"/>
        <v>0</v>
      </c>
      <c r="R14" s="229">
        <f t="shared" si="1"/>
        <v>0</v>
      </c>
      <c r="S14" s="229">
        <f t="shared" si="1"/>
        <v>11</v>
      </c>
      <c r="T14" s="232">
        <f t="shared" si="2"/>
        <v>5</v>
      </c>
      <c r="U14" s="232">
        <f t="shared" si="3"/>
        <v>16</v>
      </c>
    </row>
    <row r="15" spans="1:21" x14ac:dyDescent="0.2">
      <c r="A15" s="46"/>
      <c r="B15" s="47"/>
      <c r="C15" s="47"/>
      <c r="D15" s="46"/>
      <c r="E15" s="34"/>
      <c r="F15" s="48">
        <f>SUMIF('bySU-District'!$A$17:$A$253,$A15,'bySU-District'!F$17:F$253)</f>
        <v>0</v>
      </c>
      <c r="G15" s="49">
        <f>SUMIF('bySU-District'!$A$17:$A$253,$A15,'bySU-District'!G$17:G$253)</f>
        <v>0</v>
      </c>
      <c r="H15" s="50">
        <f>SUMIF('bySU-District'!$A$17:$A$253,$A15,'bySU-District'!H$17:H$253)</f>
        <v>0</v>
      </c>
      <c r="I15" s="38">
        <f>SUMIF('bySU-District'!$A$17:$A$253,$A15,'bySU-District'!I$17:I$253)</f>
        <v>0</v>
      </c>
      <c r="J15" s="38">
        <f>SUMIF('bySU-District'!$A$17:$A$253,$A15,'bySU-District'!J$17:J$253)</f>
        <v>0</v>
      </c>
      <c r="K15" s="38">
        <f>SUMIF('bySU-District'!$A$17:$A$253,$A15,'bySU-District'!K$17:K$253)</f>
        <v>0</v>
      </c>
      <c r="L15" s="38">
        <f t="shared" ref="L15" si="5">IF(OR(LEFT($A15,1)="S",LEFT($A15,1)="V"),0,IF($H15&gt;0,ROUND(I15/K15,4),IF(AND($K15&gt;0,$H15=0),"No recapture",0)))</f>
        <v>0</v>
      </c>
      <c r="M15"/>
      <c r="N15"/>
      <c r="P15" s="326" t="s">
        <v>382</v>
      </c>
      <c r="Q15" s="331">
        <f t="shared" si="0"/>
        <v>0</v>
      </c>
      <c r="R15" s="227">
        <f t="shared" si="1"/>
        <v>2</v>
      </c>
      <c r="S15" s="227">
        <f t="shared" si="1"/>
        <v>17</v>
      </c>
      <c r="T15" s="230">
        <f t="shared" si="2"/>
        <v>6</v>
      </c>
      <c r="U15" s="230">
        <f t="shared" si="3"/>
        <v>25</v>
      </c>
    </row>
    <row r="16" spans="1:21" ht="13.5" thickBot="1" x14ac:dyDescent="0.25">
      <c r="A16" s="51"/>
      <c r="B16" s="52"/>
      <c r="C16" s="52"/>
      <c r="D16" s="53">
        <v>1</v>
      </c>
      <c r="E16" s="53">
        <v>2</v>
      </c>
      <c r="F16" s="54"/>
      <c r="G16" s="55"/>
      <c r="H16" s="56"/>
      <c r="I16" s="57"/>
      <c r="J16" s="57"/>
      <c r="K16" s="57"/>
      <c r="L16" s="57"/>
      <c r="M16"/>
      <c r="N16"/>
      <c r="P16" s="327" t="s">
        <v>444</v>
      </c>
      <c r="Q16" s="332">
        <f t="shared" si="0"/>
        <v>2</v>
      </c>
      <c r="R16" s="233">
        <f t="shared" si="1"/>
        <v>6</v>
      </c>
      <c r="S16" s="233">
        <f t="shared" si="1"/>
        <v>7</v>
      </c>
      <c r="T16" s="234">
        <f t="shared" si="2"/>
        <v>6</v>
      </c>
      <c r="U16" s="234">
        <f t="shared" si="3"/>
        <v>21</v>
      </c>
    </row>
    <row r="17" spans="1:21" ht="13.5" thickBot="1" x14ac:dyDescent="0.25">
      <c r="A17" s="125" t="s">
        <v>492</v>
      </c>
      <c r="B17" s="126" t="s">
        <v>493</v>
      </c>
      <c r="C17" s="269" t="s">
        <v>506</v>
      </c>
      <c r="D17" s="181">
        <v>65</v>
      </c>
      <c r="E17" s="213"/>
      <c r="F17" s="127">
        <v>9153478</v>
      </c>
      <c r="G17" s="128">
        <v>8337921</v>
      </c>
      <c r="H17" s="129">
        <v>815557</v>
      </c>
      <c r="I17" s="130">
        <v>530112</v>
      </c>
      <c r="J17" s="130">
        <v>285445</v>
      </c>
      <c r="K17" s="130">
        <v>60965459</v>
      </c>
      <c r="L17" s="131">
        <v>8.6999999999999994E-3</v>
      </c>
      <c r="M17"/>
      <c r="N17"/>
      <c r="P17" s="335" t="s">
        <v>517</v>
      </c>
      <c r="Q17" s="343">
        <f>SUM(Q3:Q16)</f>
        <v>4</v>
      </c>
      <c r="R17" s="344">
        <f t="shared" ref="R17:U17" si="6">SUM(R3:R16)</f>
        <v>28</v>
      </c>
      <c r="S17" s="344">
        <f t="shared" si="6"/>
        <v>92</v>
      </c>
      <c r="T17" s="345">
        <f t="shared" si="6"/>
        <v>76</v>
      </c>
      <c r="U17" s="345">
        <f t="shared" si="6"/>
        <v>200</v>
      </c>
    </row>
    <row r="18" spans="1:21" x14ac:dyDescent="0.2">
      <c r="A18" s="125" t="s">
        <v>124</v>
      </c>
      <c r="B18" s="126" t="s">
        <v>125</v>
      </c>
      <c r="C18" s="269" t="s">
        <v>506</v>
      </c>
      <c r="D18" s="181">
        <v>14</v>
      </c>
      <c r="E18" s="214"/>
      <c r="F18" s="127">
        <v>8879124</v>
      </c>
      <c r="G18" s="128">
        <v>8100706</v>
      </c>
      <c r="H18" s="129">
        <v>778418</v>
      </c>
      <c r="I18" s="130">
        <v>505972</v>
      </c>
      <c r="J18" s="130">
        <v>272446</v>
      </c>
      <c r="K18" s="130">
        <v>62527071</v>
      </c>
      <c r="L18" s="131">
        <v>8.0999999999999996E-3</v>
      </c>
      <c r="M18"/>
      <c r="N18"/>
    </row>
    <row r="19" spans="1:21" x14ac:dyDescent="0.2">
      <c r="A19" s="58" t="s">
        <v>349</v>
      </c>
      <c r="B19" s="59" t="s">
        <v>350</v>
      </c>
      <c r="C19" s="250" t="s">
        <v>504</v>
      </c>
      <c r="D19" s="179">
        <v>40</v>
      </c>
      <c r="E19" s="214"/>
      <c r="F19" s="48">
        <v>5610147</v>
      </c>
      <c r="G19" s="49">
        <v>5094643</v>
      </c>
      <c r="H19" s="50">
        <v>515504</v>
      </c>
      <c r="I19" s="38">
        <v>335078</v>
      </c>
      <c r="J19" s="38">
        <v>180426</v>
      </c>
      <c r="K19" s="38">
        <v>31694296</v>
      </c>
      <c r="L19" s="39">
        <v>1.06E-2</v>
      </c>
      <c r="M19"/>
      <c r="N19"/>
    </row>
    <row r="20" spans="1:21" x14ac:dyDescent="0.2">
      <c r="A20" s="58" t="s">
        <v>126</v>
      </c>
      <c r="B20" s="59" t="s">
        <v>127</v>
      </c>
      <c r="C20" s="250" t="s">
        <v>506</v>
      </c>
      <c r="D20" s="179">
        <v>15</v>
      </c>
      <c r="E20" s="214"/>
      <c r="F20" s="48">
        <v>7952304</v>
      </c>
      <c r="G20" s="49">
        <v>7457990</v>
      </c>
      <c r="H20" s="50">
        <v>494314</v>
      </c>
      <c r="I20" s="38">
        <v>321304</v>
      </c>
      <c r="J20" s="38">
        <v>173010</v>
      </c>
      <c r="K20" s="38">
        <v>61484183</v>
      </c>
      <c r="L20" s="39">
        <v>5.1999999999999998E-3</v>
      </c>
      <c r="M20"/>
      <c r="N20"/>
    </row>
    <row r="21" spans="1:21" x14ac:dyDescent="0.2">
      <c r="A21" s="125" t="s">
        <v>35</v>
      </c>
      <c r="B21" s="126" t="s">
        <v>36</v>
      </c>
      <c r="C21" s="269" t="s">
        <v>503</v>
      </c>
      <c r="D21" s="181">
        <v>3</v>
      </c>
      <c r="E21" s="214"/>
      <c r="F21" s="127">
        <v>4475087</v>
      </c>
      <c r="G21" s="128">
        <v>3999609</v>
      </c>
      <c r="H21" s="129">
        <v>475478</v>
      </c>
      <c r="I21" s="130">
        <v>309061</v>
      </c>
      <c r="J21" s="130">
        <v>166417</v>
      </c>
      <c r="K21" s="130">
        <v>30428802</v>
      </c>
      <c r="L21" s="131">
        <v>1.0200000000000001E-2</v>
      </c>
      <c r="M21"/>
      <c r="N21"/>
    </row>
    <row r="22" spans="1:21" x14ac:dyDescent="0.2">
      <c r="A22" s="58" t="s">
        <v>130</v>
      </c>
      <c r="B22" s="59" t="s">
        <v>131</v>
      </c>
      <c r="C22" s="250" t="s">
        <v>506</v>
      </c>
      <c r="D22" s="179">
        <v>16</v>
      </c>
      <c r="E22" s="214"/>
      <c r="F22" s="48">
        <v>6090075</v>
      </c>
      <c r="G22" s="49">
        <v>5621258</v>
      </c>
      <c r="H22" s="50">
        <v>468817</v>
      </c>
      <c r="I22" s="38">
        <v>304731</v>
      </c>
      <c r="J22" s="38">
        <v>164086</v>
      </c>
      <c r="K22" s="38">
        <v>37222807</v>
      </c>
      <c r="L22" s="39">
        <v>8.2000000000000007E-3</v>
      </c>
      <c r="M22"/>
      <c r="N22"/>
    </row>
    <row r="23" spans="1:21" x14ac:dyDescent="0.2">
      <c r="A23" s="133" t="s">
        <v>333</v>
      </c>
      <c r="B23" s="134" t="s">
        <v>334</v>
      </c>
      <c r="C23" s="266" t="s">
        <v>504</v>
      </c>
      <c r="D23" s="181">
        <v>36</v>
      </c>
      <c r="E23" s="215"/>
      <c r="F23" s="127">
        <v>3663619</v>
      </c>
      <c r="G23" s="128">
        <v>3348735</v>
      </c>
      <c r="H23" s="129">
        <v>314884</v>
      </c>
      <c r="I23" s="130">
        <v>204675</v>
      </c>
      <c r="J23" s="130">
        <v>110209</v>
      </c>
      <c r="K23" s="130">
        <v>19088683</v>
      </c>
      <c r="L23" s="131">
        <v>1.0699999999999999E-2</v>
      </c>
      <c r="M23"/>
      <c r="N23"/>
    </row>
    <row r="24" spans="1:21" x14ac:dyDescent="0.2">
      <c r="A24" s="125" t="s">
        <v>357</v>
      </c>
      <c r="B24" s="126" t="s">
        <v>358</v>
      </c>
      <c r="C24" s="269" t="s">
        <v>232</v>
      </c>
      <c r="D24" s="181">
        <v>42</v>
      </c>
      <c r="E24" s="214"/>
      <c r="F24" s="127">
        <v>4749503</v>
      </c>
      <c r="G24" s="128">
        <v>4455870</v>
      </c>
      <c r="H24" s="129">
        <v>293633</v>
      </c>
      <c r="I24" s="130">
        <v>190861</v>
      </c>
      <c r="J24" s="130">
        <v>102772</v>
      </c>
      <c r="K24" s="130">
        <v>30697880</v>
      </c>
      <c r="L24" s="131">
        <v>6.1999999999999998E-3</v>
      </c>
      <c r="M24"/>
      <c r="N24"/>
    </row>
    <row r="25" spans="1:21" x14ac:dyDescent="0.2">
      <c r="A25" s="104" t="s">
        <v>123</v>
      </c>
      <c r="B25" s="105" t="s">
        <v>122</v>
      </c>
      <c r="C25" s="260" t="s">
        <v>506</v>
      </c>
      <c r="D25" s="184">
        <v>12</v>
      </c>
      <c r="E25" s="214"/>
      <c r="F25" s="106">
        <v>4146317</v>
      </c>
      <c r="G25" s="107">
        <v>3896404</v>
      </c>
      <c r="H25" s="108">
        <v>249913</v>
      </c>
      <c r="I25" s="109">
        <v>162443</v>
      </c>
      <c r="J25" s="109">
        <v>87470</v>
      </c>
      <c r="K25" s="109">
        <v>24329131</v>
      </c>
      <c r="L25" s="110">
        <v>6.7000000000000002E-3</v>
      </c>
      <c r="M25"/>
      <c r="N25"/>
    </row>
    <row r="26" spans="1:21" x14ac:dyDescent="0.2">
      <c r="A26" s="58" t="s">
        <v>451</v>
      </c>
      <c r="B26" s="59" t="s">
        <v>452</v>
      </c>
      <c r="C26" s="250" t="s">
        <v>444</v>
      </c>
      <c r="D26" s="179">
        <v>56</v>
      </c>
      <c r="E26" s="214"/>
      <c r="F26" s="48">
        <v>3585543</v>
      </c>
      <c r="G26" s="49">
        <v>3364119</v>
      </c>
      <c r="H26" s="50">
        <v>221424</v>
      </c>
      <c r="I26" s="38">
        <v>143926</v>
      </c>
      <c r="J26" s="38">
        <v>77498</v>
      </c>
      <c r="K26" s="38">
        <v>21762298</v>
      </c>
      <c r="L26" s="39">
        <v>6.6E-3</v>
      </c>
      <c r="M26"/>
      <c r="N26"/>
    </row>
    <row r="27" spans="1:21" x14ac:dyDescent="0.2">
      <c r="A27" s="74" t="s">
        <v>405</v>
      </c>
      <c r="B27" s="75" t="s">
        <v>406</v>
      </c>
      <c r="C27" s="255" t="s">
        <v>382</v>
      </c>
      <c r="D27" s="180">
        <v>48</v>
      </c>
      <c r="E27" s="215"/>
      <c r="F27" s="76">
        <v>3047045</v>
      </c>
      <c r="G27" s="77">
        <v>2837520</v>
      </c>
      <c r="H27" s="78">
        <v>209525</v>
      </c>
      <c r="I27" s="79">
        <v>136191</v>
      </c>
      <c r="J27" s="79">
        <v>73334</v>
      </c>
      <c r="K27" s="79">
        <v>20065742</v>
      </c>
      <c r="L27" s="80">
        <v>6.7999999999999996E-3</v>
      </c>
      <c r="M27"/>
      <c r="N27"/>
    </row>
    <row r="28" spans="1:21" x14ac:dyDescent="0.2">
      <c r="A28" s="58" t="s">
        <v>363</v>
      </c>
      <c r="B28" s="59" t="s">
        <v>364</v>
      </c>
      <c r="C28" s="250" t="s">
        <v>232</v>
      </c>
      <c r="D28" s="179">
        <v>45</v>
      </c>
      <c r="E28" s="214"/>
      <c r="F28" s="48">
        <v>2641020</v>
      </c>
      <c r="G28" s="49">
        <v>2462606</v>
      </c>
      <c r="H28" s="50">
        <v>178414</v>
      </c>
      <c r="I28" s="38">
        <v>115969</v>
      </c>
      <c r="J28" s="38">
        <v>62445</v>
      </c>
      <c r="K28" s="38">
        <v>16768693</v>
      </c>
      <c r="L28" s="39">
        <v>6.8999999999999999E-3</v>
      </c>
      <c r="M28"/>
      <c r="N28"/>
    </row>
    <row r="29" spans="1:21" x14ac:dyDescent="0.2">
      <c r="A29" s="74" t="s">
        <v>435</v>
      </c>
      <c r="B29" s="75" t="s">
        <v>436</v>
      </c>
      <c r="C29" s="255" t="s">
        <v>444</v>
      </c>
      <c r="D29" s="180">
        <v>51</v>
      </c>
      <c r="E29" s="215"/>
      <c r="F29" s="76">
        <v>1798843</v>
      </c>
      <c r="G29" s="77">
        <v>1626140</v>
      </c>
      <c r="H29" s="78">
        <v>172703</v>
      </c>
      <c r="I29" s="79">
        <v>112257</v>
      </c>
      <c r="J29" s="79">
        <v>60446</v>
      </c>
      <c r="K29" s="79">
        <v>7721155</v>
      </c>
      <c r="L29" s="80">
        <v>1.4500000000000001E-2</v>
      </c>
      <c r="M29"/>
      <c r="N29"/>
    </row>
    <row r="30" spans="1:21" x14ac:dyDescent="0.2">
      <c r="A30" s="125" t="s">
        <v>204</v>
      </c>
      <c r="B30" s="132" t="s">
        <v>205</v>
      </c>
      <c r="C30" s="265" t="s">
        <v>509</v>
      </c>
      <c r="D30" s="186">
        <v>25</v>
      </c>
      <c r="E30" s="214"/>
      <c r="F30" s="106">
        <v>1854578</v>
      </c>
      <c r="G30" s="107">
        <v>1684963</v>
      </c>
      <c r="H30" s="108">
        <v>169615</v>
      </c>
      <c r="I30" s="109">
        <v>110250</v>
      </c>
      <c r="J30" s="109">
        <v>59365</v>
      </c>
      <c r="K30" s="109">
        <v>10642622</v>
      </c>
      <c r="L30" s="110">
        <v>1.04E-2</v>
      </c>
      <c r="M30"/>
      <c r="N30"/>
    </row>
    <row r="31" spans="1:21" x14ac:dyDescent="0.2">
      <c r="A31" s="74" t="s">
        <v>486</v>
      </c>
      <c r="B31" s="75" t="s">
        <v>487</v>
      </c>
      <c r="C31" s="255" t="s">
        <v>444</v>
      </c>
      <c r="D31" s="180">
        <v>63</v>
      </c>
      <c r="E31" s="215"/>
      <c r="F31" s="76">
        <v>1139691</v>
      </c>
      <c r="G31" s="77">
        <v>978707</v>
      </c>
      <c r="H31" s="78">
        <v>160984</v>
      </c>
      <c r="I31" s="79">
        <v>104640</v>
      </c>
      <c r="J31" s="79">
        <v>56344</v>
      </c>
      <c r="K31" s="79">
        <v>4978195</v>
      </c>
      <c r="L31" s="80">
        <v>2.1000000000000001E-2</v>
      </c>
      <c r="M31"/>
      <c r="N31"/>
    </row>
    <row r="32" spans="1:21" x14ac:dyDescent="0.2">
      <c r="A32" s="58" t="s">
        <v>54</v>
      </c>
      <c r="B32" s="59" t="s">
        <v>55</v>
      </c>
      <c r="C32" s="250" t="s">
        <v>505</v>
      </c>
      <c r="D32" s="179">
        <v>5</v>
      </c>
      <c r="E32" s="214"/>
      <c r="F32" s="48">
        <v>1837440</v>
      </c>
      <c r="G32" s="49">
        <v>1679699</v>
      </c>
      <c r="H32" s="50">
        <v>157741</v>
      </c>
      <c r="I32" s="38">
        <v>102532</v>
      </c>
      <c r="J32" s="38">
        <v>55209</v>
      </c>
      <c r="K32" s="38">
        <v>12365335</v>
      </c>
      <c r="L32" s="39">
        <v>8.3000000000000001E-3</v>
      </c>
      <c r="M32"/>
      <c r="N32"/>
    </row>
    <row r="33" spans="1:14" x14ac:dyDescent="0.2">
      <c r="A33" s="125" t="s">
        <v>189</v>
      </c>
      <c r="B33" s="126" t="s">
        <v>188</v>
      </c>
      <c r="C33" s="269" t="s">
        <v>173</v>
      </c>
      <c r="D33" s="181">
        <v>23</v>
      </c>
      <c r="E33" s="214"/>
      <c r="F33" s="127">
        <v>5198621</v>
      </c>
      <c r="G33" s="128">
        <v>5040983</v>
      </c>
      <c r="H33" s="129">
        <v>157638</v>
      </c>
      <c r="I33" s="130">
        <v>102465</v>
      </c>
      <c r="J33" s="130">
        <v>55173</v>
      </c>
      <c r="K33" s="130">
        <v>37952236</v>
      </c>
      <c r="L33" s="131">
        <v>2.7000000000000001E-3</v>
      </c>
      <c r="M33"/>
      <c r="N33"/>
    </row>
    <row r="34" spans="1:14" x14ac:dyDescent="0.2">
      <c r="A34" s="125" t="s">
        <v>206</v>
      </c>
      <c r="B34" s="132" t="s">
        <v>205</v>
      </c>
      <c r="C34" s="265" t="s">
        <v>509</v>
      </c>
      <c r="D34" s="186">
        <v>25</v>
      </c>
      <c r="E34" s="214"/>
      <c r="F34" s="106">
        <v>1840986</v>
      </c>
      <c r="G34" s="107">
        <v>1694699</v>
      </c>
      <c r="H34" s="108">
        <v>146287</v>
      </c>
      <c r="I34" s="109">
        <v>95087</v>
      </c>
      <c r="J34" s="109">
        <v>51200</v>
      </c>
      <c r="K34" s="109">
        <v>12372826</v>
      </c>
      <c r="L34" s="110">
        <v>7.7000000000000002E-3</v>
      </c>
      <c r="M34"/>
      <c r="N34"/>
    </row>
    <row r="35" spans="1:14" x14ac:dyDescent="0.2">
      <c r="A35" s="58" t="s">
        <v>395</v>
      </c>
      <c r="B35" s="59" t="s">
        <v>396</v>
      </c>
      <c r="C35" s="250" t="s">
        <v>382</v>
      </c>
      <c r="D35" s="179">
        <v>48</v>
      </c>
      <c r="E35" s="214"/>
      <c r="F35" s="48">
        <v>2167079</v>
      </c>
      <c r="G35" s="49">
        <v>2024428</v>
      </c>
      <c r="H35" s="50">
        <v>142651</v>
      </c>
      <c r="I35" s="38">
        <v>92723</v>
      </c>
      <c r="J35" s="38">
        <v>49928</v>
      </c>
      <c r="K35" s="38">
        <v>13368755</v>
      </c>
      <c r="L35" s="39">
        <v>6.8999999999999999E-3</v>
      </c>
      <c r="M35"/>
      <c r="N35"/>
    </row>
    <row r="36" spans="1:14" x14ac:dyDescent="0.2">
      <c r="A36" s="58" t="s">
        <v>113</v>
      </c>
      <c r="B36" s="59" t="s">
        <v>114</v>
      </c>
      <c r="C36" s="250" t="s">
        <v>506</v>
      </c>
      <c r="D36" s="179">
        <v>10</v>
      </c>
      <c r="E36" s="214"/>
      <c r="F36" s="48">
        <v>3132665</v>
      </c>
      <c r="G36" s="49">
        <v>2995812</v>
      </c>
      <c r="H36" s="50">
        <v>136853</v>
      </c>
      <c r="I36" s="38">
        <v>88954</v>
      </c>
      <c r="J36" s="38">
        <v>47899</v>
      </c>
      <c r="K36" s="38">
        <v>23434473</v>
      </c>
      <c r="L36" s="39">
        <v>3.8E-3</v>
      </c>
      <c r="M36"/>
      <c r="N36"/>
    </row>
    <row r="37" spans="1:14" x14ac:dyDescent="0.2">
      <c r="A37" s="58" t="s">
        <v>261</v>
      </c>
      <c r="B37" s="59" t="s">
        <v>262</v>
      </c>
      <c r="C37" s="250" t="s">
        <v>510</v>
      </c>
      <c r="D37" s="179">
        <v>31</v>
      </c>
      <c r="E37" s="214"/>
      <c r="F37" s="48">
        <v>1078881</v>
      </c>
      <c r="G37" s="49">
        <v>943776</v>
      </c>
      <c r="H37" s="50">
        <v>135105</v>
      </c>
      <c r="I37" s="38">
        <v>87818</v>
      </c>
      <c r="J37" s="38">
        <v>47287</v>
      </c>
      <c r="K37" s="38">
        <v>4467035</v>
      </c>
      <c r="L37" s="39">
        <v>1.9699999999999999E-2</v>
      </c>
      <c r="M37"/>
      <c r="N37"/>
    </row>
    <row r="38" spans="1:14" x14ac:dyDescent="0.2">
      <c r="A38" s="125" t="s">
        <v>226</v>
      </c>
      <c r="B38" s="126" t="s">
        <v>225</v>
      </c>
      <c r="C38" s="269" t="s">
        <v>230</v>
      </c>
      <c r="D38" s="181">
        <v>28</v>
      </c>
      <c r="E38" s="214"/>
      <c r="F38" s="127">
        <v>1844155</v>
      </c>
      <c r="G38" s="128">
        <v>1711461</v>
      </c>
      <c r="H38" s="129">
        <v>132694</v>
      </c>
      <c r="I38" s="130">
        <v>86251</v>
      </c>
      <c r="J38" s="130">
        <v>46443</v>
      </c>
      <c r="K38" s="130">
        <v>13547230</v>
      </c>
      <c r="L38" s="131">
        <v>6.4000000000000003E-3</v>
      </c>
      <c r="M38"/>
      <c r="N38"/>
    </row>
    <row r="39" spans="1:14" x14ac:dyDescent="0.2">
      <c r="A39" s="58" t="s">
        <v>271</v>
      </c>
      <c r="B39" s="59" t="s">
        <v>272</v>
      </c>
      <c r="C39" s="250" t="s">
        <v>510</v>
      </c>
      <c r="D39" s="179">
        <v>31</v>
      </c>
      <c r="E39" s="214"/>
      <c r="F39" s="48">
        <v>1026366</v>
      </c>
      <c r="G39" s="49">
        <v>909330</v>
      </c>
      <c r="H39" s="50">
        <v>117036</v>
      </c>
      <c r="I39" s="38">
        <v>76073</v>
      </c>
      <c r="J39" s="38">
        <v>40963</v>
      </c>
      <c r="K39" s="38">
        <v>4625252</v>
      </c>
      <c r="L39" s="39">
        <v>1.6400000000000001E-2</v>
      </c>
      <c r="M39"/>
      <c r="N39"/>
    </row>
    <row r="40" spans="1:14" x14ac:dyDescent="0.2">
      <c r="A40" s="133" t="s">
        <v>297</v>
      </c>
      <c r="B40" s="134" t="s">
        <v>298</v>
      </c>
      <c r="C40" s="266" t="s">
        <v>504</v>
      </c>
      <c r="D40" s="181">
        <v>33</v>
      </c>
      <c r="E40" s="215"/>
      <c r="F40" s="127">
        <v>1967428</v>
      </c>
      <c r="G40" s="128">
        <v>1855187</v>
      </c>
      <c r="H40" s="129">
        <v>112241</v>
      </c>
      <c r="I40" s="130">
        <v>72957</v>
      </c>
      <c r="J40" s="130">
        <v>39284</v>
      </c>
      <c r="K40" s="130">
        <v>12655975</v>
      </c>
      <c r="L40" s="131">
        <v>5.7999999999999996E-3</v>
      </c>
      <c r="M40"/>
      <c r="N40"/>
    </row>
    <row r="41" spans="1:14" x14ac:dyDescent="0.2">
      <c r="A41" s="156" t="s">
        <v>494</v>
      </c>
      <c r="B41" s="158" t="s">
        <v>495</v>
      </c>
      <c r="C41" s="270" t="s">
        <v>506</v>
      </c>
      <c r="D41" s="185">
        <v>65</v>
      </c>
      <c r="E41" s="214"/>
      <c r="F41" s="161">
        <v>1132967</v>
      </c>
      <c r="G41" s="163">
        <v>1021525</v>
      </c>
      <c r="H41" s="165">
        <v>111442</v>
      </c>
      <c r="I41" s="167">
        <v>72437</v>
      </c>
      <c r="J41" s="167">
        <v>39005</v>
      </c>
      <c r="K41" s="167">
        <v>0</v>
      </c>
      <c r="L41" s="169">
        <v>0</v>
      </c>
      <c r="M41"/>
      <c r="N41"/>
    </row>
    <row r="42" spans="1:14" x14ac:dyDescent="0.2">
      <c r="A42" s="104" t="s">
        <v>121</v>
      </c>
      <c r="B42" s="105" t="s">
        <v>122</v>
      </c>
      <c r="C42" s="260" t="s">
        <v>506</v>
      </c>
      <c r="D42" s="184">
        <v>12</v>
      </c>
      <c r="E42" s="214"/>
      <c r="F42" s="106">
        <v>2289536</v>
      </c>
      <c r="G42" s="107">
        <v>2178486</v>
      </c>
      <c r="H42" s="108">
        <v>111050</v>
      </c>
      <c r="I42" s="109">
        <v>72183</v>
      </c>
      <c r="J42" s="109">
        <v>38868</v>
      </c>
      <c r="K42" s="109">
        <v>12268183</v>
      </c>
      <c r="L42" s="110">
        <v>5.8999999999999999E-3</v>
      </c>
      <c r="M42"/>
      <c r="N42"/>
    </row>
    <row r="43" spans="1:14" x14ac:dyDescent="0.2">
      <c r="A43" s="58" t="s">
        <v>359</v>
      </c>
      <c r="B43" s="59" t="s">
        <v>360</v>
      </c>
      <c r="C43" s="250" t="s">
        <v>232</v>
      </c>
      <c r="D43" s="179">
        <v>43</v>
      </c>
      <c r="E43" s="214"/>
      <c r="F43" s="48">
        <v>1595207</v>
      </c>
      <c r="G43" s="49">
        <v>1485989</v>
      </c>
      <c r="H43" s="50">
        <v>109218</v>
      </c>
      <c r="I43" s="38">
        <v>70992</v>
      </c>
      <c r="J43" s="38">
        <v>38226</v>
      </c>
      <c r="K43" s="38">
        <v>8945914</v>
      </c>
      <c r="L43" s="39">
        <v>7.9000000000000008E-3</v>
      </c>
      <c r="M43"/>
      <c r="N43"/>
    </row>
    <row r="44" spans="1:14" x14ac:dyDescent="0.2">
      <c r="A44" s="58" t="s">
        <v>443</v>
      </c>
      <c r="B44" s="59" t="s">
        <v>444</v>
      </c>
      <c r="C44" s="250" t="s">
        <v>444</v>
      </c>
      <c r="D44" s="179">
        <v>52</v>
      </c>
      <c r="E44" s="214"/>
      <c r="F44" s="48">
        <v>1201185</v>
      </c>
      <c r="G44" s="49">
        <v>1093354</v>
      </c>
      <c r="H44" s="50">
        <v>107831</v>
      </c>
      <c r="I44" s="38">
        <v>70090</v>
      </c>
      <c r="J44" s="38">
        <v>37741</v>
      </c>
      <c r="K44" s="38">
        <v>6234843</v>
      </c>
      <c r="L44" s="39">
        <v>1.12E-2</v>
      </c>
      <c r="M44"/>
      <c r="N44"/>
    </row>
    <row r="45" spans="1:14" x14ac:dyDescent="0.2">
      <c r="A45" s="74" t="s">
        <v>180</v>
      </c>
      <c r="B45" s="75" t="s">
        <v>181</v>
      </c>
      <c r="C45" s="255" t="s">
        <v>173</v>
      </c>
      <c r="D45" s="180">
        <v>21</v>
      </c>
      <c r="E45" s="215"/>
      <c r="F45" s="76">
        <v>2004318</v>
      </c>
      <c r="G45" s="77">
        <v>1898441</v>
      </c>
      <c r="H45" s="78">
        <v>105877</v>
      </c>
      <c r="I45" s="79">
        <v>68820</v>
      </c>
      <c r="J45" s="79">
        <v>37057</v>
      </c>
      <c r="K45" s="79">
        <v>12005687</v>
      </c>
      <c r="L45" s="80">
        <v>5.7000000000000002E-3</v>
      </c>
      <c r="M45"/>
      <c r="N45"/>
    </row>
    <row r="46" spans="1:14" x14ac:dyDescent="0.2">
      <c r="A46" s="74" t="s">
        <v>295</v>
      </c>
      <c r="B46" s="75" t="s">
        <v>296</v>
      </c>
      <c r="C46" s="255" t="s">
        <v>232</v>
      </c>
      <c r="D46" s="180">
        <v>32</v>
      </c>
      <c r="E46" s="215"/>
      <c r="F46" s="76">
        <v>1534686</v>
      </c>
      <c r="G46" s="77">
        <v>1435740</v>
      </c>
      <c r="H46" s="78">
        <v>98946</v>
      </c>
      <c r="I46" s="79">
        <v>64315</v>
      </c>
      <c r="J46" s="79">
        <v>34631</v>
      </c>
      <c r="K46" s="79">
        <v>12786230</v>
      </c>
      <c r="L46" s="80">
        <v>5.0000000000000001E-3</v>
      </c>
      <c r="M46"/>
      <c r="N46"/>
    </row>
    <row r="47" spans="1:14" x14ac:dyDescent="0.2">
      <c r="A47" s="58" t="s">
        <v>389</v>
      </c>
      <c r="B47" s="59" t="s">
        <v>390</v>
      </c>
      <c r="C47" s="250" t="s">
        <v>382</v>
      </c>
      <c r="D47" s="179">
        <v>47</v>
      </c>
      <c r="E47" s="214"/>
      <c r="F47" s="48">
        <v>1469796</v>
      </c>
      <c r="G47" s="49">
        <v>1383652</v>
      </c>
      <c r="H47" s="50">
        <v>86144</v>
      </c>
      <c r="I47" s="38">
        <v>55994</v>
      </c>
      <c r="J47" s="38">
        <v>30150</v>
      </c>
      <c r="K47" s="38">
        <v>9215646</v>
      </c>
      <c r="L47" s="39">
        <v>6.1000000000000004E-3</v>
      </c>
      <c r="M47"/>
      <c r="N47"/>
    </row>
    <row r="48" spans="1:14" x14ac:dyDescent="0.2">
      <c r="A48" s="133" t="s">
        <v>211</v>
      </c>
      <c r="B48" s="134" t="s">
        <v>212</v>
      </c>
      <c r="C48" s="266" t="s">
        <v>509</v>
      </c>
      <c r="D48" s="181">
        <v>26</v>
      </c>
      <c r="E48" s="215"/>
      <c r="F48" s="127">
        <v>2028619</v>
      </c>
      <c r="G48" s="128">
        <v>1942950</v>
      </c>
      <c r="H48" s="129">
        <v>85669</v>
      </c>
      <c r="I48" s="130">
        <v>55685</v>
      </c>
      <c r="J48" s="130">
        <v>29984</v>
      </c>
      <c r="K48" s="130">
        <v>12859175</v>
      </c>
      <c r="L48" s="131">
        <v>4.3E-3</v>
      </c>
      <c r="M48"/>
      <c r="N48"/>
    </row>
    <row r="49" spans="1:14" x14ac:dyDescent="0.2">
      <c r="A49" s="74" t="s">
        <v>327</v>
      </c>
      <c r="B49" s="75" t="s">
        <v>328</v>
      </c>
      <c r="C49" s="255" t="s">
        <v>507</v>
      </c>
      <c r="D49" s="180">
        <v>35</v>
      </c>
      <c r="E49" s="215"/>
      <c r="F49" s="76">
        <v>1031849</v>
      </c>
      <c r="G49" s="77">
        <v>948557</v>
      </c>
      <c r="H49" s="78">
        <v>83292</v>
      </c>
      <c r="I49" s="79">
        <v>54140</v>
      </c>
      <c r="J49" s="79">
        <v>29152</v>
      </c>
      <c r="K49" s="79">
        <v>6187825</v>
      </c>
      <c r="L49" s="80">
        <v>8.6999999999999994E-3</v>
      </c>
      <c r="M49"/>
      <c r="N49"/>
    </row>
    <row r="50" spans="1:14" x14ac:dyDescent="0.2">
      <c r="A50" s="58" t="s">
        <v>437</v>
      </c>
      <c r="B50" s="59" t="s">
        <v>438</v>
      </c>
      <c r="C50" s="250" t="s">
        <v>444</v>
      </c>
      <c r="D50" s="179">
        <v>52</v>
      </c>
      <c r="E50" s="214"/>
      <c r="F50" s="48">
        <v>923859</v>
      </c>
      <c r="G50" s="49">
        <v>842526</v>
      </c>
      <c r="H50" s="50">
        <v>81333</v>
      </c>
      <c r="I50" s="38">
        <v>52866</v>
      </c>
      <c r="J50" s="38">
        <v>28467</v>
      </c>
      <c r="K50" s="38">
        <v>7730721</v>
      </c>
      <c r="L50" s="39">
        <v>6.7999999999999996E-3</v>
      </c>
      <c r="M50"/>
      <c r="N50"/>
    </row>
    <row r="51" spans="1:14" x14ac:dyDescent="0.2">
      <c r="A51" s="74" t="s">
        <v>488</v>
      </c>
      <c r="B51" s="75" t="s">
        <v>489</v>
      </c>
      <c r="C51" s="255" t="s">
        <v>444</v>
      </c>
      <c r="D51" s="180">
        <v>63</v>
      </c>
      <c r="E51" s="215"/>
      <c r="F51" s="76">
        <v>547883</v>
      </c>
      <c r="G51" s="77">
        <v>468012</v>
      </c>
      <c r="H51" s="78">
        <v>79871</v>
      </c>
      <c r="I51" s="79">
        <v>51916</v>
      </c>
      <c r="J51" s="79">
        <v>27955</v>
      </c>
      <c r="K51" s="79">
        <v>3054451</v>
      </c>
      <c r="L51" s="80">
        <v>1.7000000000000001E-2</v>
      </c>
      <c r="M51"/>
      <c r="N51"/>
    </row>
    <row r="52" spans="1:14" x14ac:dyDescent="0.2">
      <c r="A52" s="58" t="s">
        <v>164</v>
      </c>
      <c r="B52" s="59" t="s">
        <v>165</v>
      </c>
      <c r="C52" s="250" t="s">
        <v>173</v>
      </c>
      <c r="D52" s="179">
        <v>20</v>
      </c>
      <c r="E52" s="214"/>
      <c r="F52" s="48">
        <v>1400884</v>
      </c>
      <c r="G52" s="49">
        <v>1322118</v>
      </c>
      <c r="H52" s="50">
        <v>78766</v>
      </c>
      <c r="I52" s="38">
        <v>51198</v>
      </c>
      <c r="J52" s="38">
        <v>27568</v>
      </c>
      <c r="K52" s="38">
        <v>6862387</v>
      </c>
      <c r="L52" s="39">
        <v>7.4999999999999997E-3</v>
      </c>
      <c r="M52"/>
      <c r="N52"/>
    </row>
    <row r="53" spans="1:14" x14ac:dyDescent="0.2">
      <c r="A53" s="88" t="s">
        <v>52</v>
      </c>
      <c r="B53" s="89" t="s">
        <v>53</v>
      </c>
      <c r="C53" s="257" t="s">
        <v>504</v>
      </c>
      <c r="D53" s="183">
        <v>4</v>
      </c>
      <c r="E53" s="215"/>
      <c r="F53" s="90">
        <v>1038351</v>
      </c>
      <c r="G53" s="91">
        <v>959794</v>
      </c>
      <c r="H53" s="92">
        <v>78557</v>
      </c>
      <c r="I53" s="93">
        <v>51062</v>
      </c>
      <c r="J53" s="93">
        <v>27495</v>
      </c>
      <c r="K53" s="93">
        <v>5574915</v>
      </c>
      <c r="L53" s="94">
        <v>9.1999999999999998E-3</v>
      </c>
      <c r="M53"/>
      <c r="N53"/>
    </row>
    <row r="54" spans="1:14" x14ac:dyDescent="0.2">
      <c r="A54" s="58" t="s">
        <v>209</v>
      </c>
      <c r="B54" s="59" t="s">
        <v>210</v>
      </c>
      <c r="C54" s="250" t="s">
        <v>509</v>
      </c>
      <c r="D54" s="179">
        <v>26</v>
      </c>
      <c r="E54" s="214"/>
      <c r="F54" s="48">
        <v>1645791</v>
      </c>
      <c r="G54" s="49">
        <v>1567696</v>
      </c>
      <c r="H54" s="50">
        <v>78095</v>
      </c>
      <c r="I54" s="38">
        <v>50762</v>
      </c>
      <c r="J54" s="38">
        <v>27333</v>
      </c>
      <c r="K54" s="38">
        <v>11187075</v>
      </c>
      <c r="L54" s="39">
        <v>4.4999999999999997E-3</v>
      </c>
      <c r="M54"/>
      <c r="N54"/>
    </row>
    <row r="55" spans="1:14" x14ac:dyDescent="0.2">
      <c r="A55" s="156" t="s">
        <v>283</v>
      </c>
      <c r="B55" s="158" t="s">
        <v>284</v>
      </c>
      <c r="C55" s="270" t="s">
        <v>510</v>
      </c>
      <c r="D55" s="185">
        <v>31</v>
      </c>
      <c r="E55" s="214"/>
      <c r="F55" s="161">
        <v>510960</v>
      </c>
      <c r="G55" s="163">
        <v>432997</v>
      </c>
      <c r="H55" s="165">
        <v>77963</v>
      </c>
      <c r="I55" s="167">
        <v>50676</v>
      </c>
      <c r="J55" s="167">
        <v>27287</v>
      </c>
      <c r="K55" s="167">
        <v>0</v>
      </c>
      <c r="L55" s="169">
        <v>0</v>
      </c>
      <c r="M55"/>
      <c r="N55"/>
    </row>
    <row r="56" spans="1:14" x14ac:dyDescent="0.2">
      <c r="A56" s="74" t="s">
        <v>50</v>
      </c>
      <c r="B56" s="75" t="s">
        <v>51</v>
      </c>
      <c r="C56" s="255" t="s">
        <v>504</v>
      </c>
      <c r="D56" s="180">
        <v>4</v>
      </c>
      <c r="E56" s="215"/>
      <c r="F56" s="76">
        <v>1222321</v>
      </c>
      <c r="G56" s="77">
        <v>1146943</v>
      </c>
      <c r="H56" s="78">
        <v>75378</v>
      </c>
      <c r="I56" s="79">
        <v>48996</v>
      </c>
      <c r="J56" s="79">
        <v>26382</v>
      </c>
      <c r="K56" s="79">
        <v>7021780</v>
      </c>
      <c r="L56" s="80">
        <v>7.0000000000000001E-3</v>
      </c>
      <c r="M56"/>
      <c r="N56"/>
    </row>
    <row r="57" spans="1:14" x14ac:dyDescent="0.2">
      <c r="A57" s="88" t="s">
        <v>484</v>
      </c>
      <c r="B57" s="89" t="s">
        <v>485</v>
      </c>
      <c r="C57" s="257" t="s">
        <v>444</v>
      </c>
      <c r="D57" s="183">
        <v>63</v>
      </c>
      <c r="E57" s="215"/>
      <c r="F57" s="90">
        <v>553618</v>
      </c>
      <c r="G57" s="91">
        <v>478474</v>
      </c>
      <c r="H57" s="92">
        <v>75144</v>
      </c>
      <c r="I57" s="93">
        <v>48844</v>
      </c>
      <c r="J57" s="93">
        <v>26300</v>
      </c>
      <c r="K57" s="93">
        <v>2987603</v>
      </c>
      <c r="L57" s="94">
        <v>1.6299999999999999E-2</v>
      </c>
      <c r="M57"/>
      <c r="N57"/>
    </row>
    <row r="58" spans="1:14" x14ac:dyDescent="0.2">
      <c r="A58" s="58" t="s">
        <v>168</v>
      </c>
      <c r="B58" s="59" t="s">
        <v>169</v>
      </c>
      <c r="C58" s="250" t="s">
        <v>173</v>
      </c>
      <c r="D58" s="179">
        <v>20</v>
      </c>
      <c r="E58" s="214"/>
      <c r="F58" s="48">
        <v>944227</v>
      </c>
      <c r="G58" s="49">
        <v>870047</v>
      </c>
      <c r="H58" s="50">
        <v>74180</v>
      </c>
      <c r="I58" s="38">
        <v>48217</v>
      </c>
      <c r="J58" s="38">
        <v>25963</v>
      </c>
      <c r="K58" s="38">
        <v>5435092</v>
      </c>
      <c r="L58" s="39">
        <v>8.8999999999999999E-3</v>
      </c>
      <c r="M58"/>
      <c r="N58"/>
    </row>
    <row r="59" spans="1:14" x14ac:dyDescent="0.2">
      <c r="A59" s="133" t="s">
        <v>355</v>
      </c>
      <c r="B59" s="134" t="s">
        <v>356</v>
      </c>
      <c r="C59" s="266" t="s">
        <v>232</v>
      </c>
      <c r="D59" s="181">
        <v>41</v>
      </c>
      <c r="E59" s="215"/>
      <c r="F59" s="127">
        <v>1033236</v>
      </c>
      <c r="G59" s="128">
        <v>959252</v>
      </c>
      <c r="H59" s="129">
        <v>73984</v>
      </c>
      <c r="I59" s="130">
        <v>48090</v>
      </c>
      <c r="J59" s="130">
        <v>25894</v>
      </c>
      <c r="K59" s="130">
        <v>6570987</v>
      </c>
      <c r="L59" s="131">
        <v>7.3000000000000001E-3</v>
      </c>
      <c r="M59"/>
      <c r="N59"/>
    </row>
    <row r="60" spans="1:14" x14ac:dyDescent="0.2">
      <c r="A60" s="74" t="s">
        <v>466</v>
      </c>
      <c r="B60" s="75" t="s">
        <v>467</v>
      </c>
      <c r="C60" s="255" t="s">
        <v>232</v>
      </c>
      <c r="D60" s="180">
        <v>61</v>
      </c>
      <c r="E60" s="215"/>
      <c r="F60" s="76">
        <v>1391614</v>
      </c>
      <c r="G60" s="77">
        <v>1318397</v>
      </c>
      <c r="H60" s="78">
        <v>73217</v>
      </c>
      <c r="I60" s="79">
        <v>47591</v>
      </c>
      <c r="J60" s="79">
        <v>25626</v>
      </c>
      <c r="K60" s="79">
        <v>10166376</v>
      </c>
      <c r="L60" s="80">
        <v>4.7000000000000002E-3</v>
      </c>
      <c r="M60"/>
      <c r="N60"/>
    </row>
    <row r="61" spans="1:14" x14ac:dyDescent="0.2">
      <c r="A61" s="58" t="s">
        <v>91</v>
      </c>
      <c r="B61" s="59" t="s">
        <v>92</v>
      </c>
      <c r="C61" s="250" t="s">
        <v>506</v>
      </c>
      <c r="D61" s="179">
        <v>7</v>
      </c>
      <c r="E61" s="214"/>
      <c r="F61" s="48">
        <v>3518568</v>
      </c>
      <c r="G61" s="49">
        <v>3445543</v>
      </c>
      <c r="H61" s="50">
        <v>73025</v>
      </c>
      <c r="I61" s="38">
        <v>47466</v>
      </c>
      <c r="J61" s="38">
        <v>25559</v>
      </c>
      <c r="K61" s="38">
        <v>31441642</v>
      </c>
      <c r="L61" s="39">
        <v>1.5E-3</v>
      </c>
      <c r="M61"/>
      <c r="N61"/>
    </row>
    <row r="62" spans="1:14" x14ac:dyDescent="0.2">
      <c r="A62" s="58" t="s">
        <v>345</v>
      </c>
      <c r="B62" s="59" t="s">
        <v>346</v>
      </c>
      <c r="C62" s="250" t="s">
        <v>504</v>
      </c>
      <c r="D62" s="179">
        <v>38</v>
      </c>
      <c r="E62" s="214"/>
      <c r="F62" s="48">
        <v>897115</v>
      </c>
      <c r="G62" s="49">
        <v>824647</v>
      </c>
      <c r="H62" s="50">
        <v>72468</v>
      </c>
      <c r="I62" s="38">
        <v>47104</v>
      </c>
      <c r="J62" s="38">
        <v>25364</v>
      </c>
      <c r="K62" s="38">
        <v>5905021</v>
      </c>
      <c r="L62" s="39">
        <v>8.0000000000000002E-3</v>
      </c>
      <c r="M62"/>
      <c r="N62"/>
    </row>
    <row r="63" spans="1:14" x14ac:dyDescent="0.2">
      <c r="A63" s="58" t="s">
        <v>73</v>
      </c>
      <c r="B63" s="59" t="s">
        <v>74</v>
      </c>
      <c r="C63" s="250" t="s">
        <v>505</v>
      </c>
      <c r="D63" s="179">
        <v>6</v>
      </c>
      <c r="E63" s="214"/>
      <c r="F63" s="48">
        <v>1083324</v>
      </c>
      <c r="G63" s="49">
        <v>1012106</v>
      </c>
      <c r="H63" s="50">
        <v>71218</v>
      </c>
      <c r="I63" s="38">
        <v>46292</v>
      </c>
      <c r="J63" s="38">
        <v>24926</v>
      </c>
      <c r="K63" s="38">
        <v>10144013</v>
      </c>
      <c r="L63" s="39">
        <v>4.5999999999999999E-3</v>
      </c>
      <c r="M63"/>
      <c r="N63"/>
    </row>
    <row r="64" spans="1:14" x14ac:dyDescent="0.2">
      <c r="A64" s="74" t="s">
        <v>393</v>
      </c>
      <c r="B64" s="75" t="s">
        <v>394</v>
      </c>
      <c r="C64" s="255" t="s">
        <v>382</v>
      </c>
      <c r="D64" s="180">
        <v>47</v>
      </c>
      <c r="E64" s="215"/>
      <c r="F64" s="76">
        <v>1128055</v>
      </c>
      <c r="G64" s="77">
        <v>1058584</v>
      </c>
      <c r="H64" s="78">
        <v>69471</v>
      </c>
      <c r="I64" s="79">
        <v>45156</v>
      </c>
      <c r="J64" s="79">
        <v>24315</v>
      </c>
      <c r="K64" s="79">
        <v>6597554</v>
      </c>
      <c r="L64" s="80">
        <v>6.7999999999999996E-3</v>
      </c>
      <c r="M64"/>
      <c r="N64"/>
    </row>
    <row r="65" spans="1:14" x14ac:dyDescent="0.2">
      <c r="A65" s="74" t="s">
        <v>313</v>
      </c>
      <c r="B65" s="75" t="s">
        <v>314</v>
      </c>
      <c r="C65" s="255" t="s">
        <v>510</v>
      </c>
      <c r="D65" s="180">
        <v>34</v>
      </c>
      <c r="E65" s="215"/>
      <c r="F65" s="76">
        <v>922106</v>
      </c>
      <c r="G65" s="77">
        <v>853199</v>
      </c>
      <c r="H65" s="78">
        <v>68907</v>
      </c>
      <c r="I65" s="79">
        <v>44790</v>
      </c>
      <c r="J65" s="79">
        <v>24117</v>
      </c>
      <c r="K65" s="79">
        <v>5501817</v>
      </c>
      <c r="L65" s="80">
        <v>8.0999999999999996E-3</v>
      </c>
      <c r="M65"/>
      <c r="N65"/>
    </row>
    <row r="66" spans="1:14" x14ac:dyDescent="0.2">
      <c r="A66" s="58" t="s">
        <v>478</v>
      </c>
      <c r="B66" s="59" t="s">
        <v>479</v>
      </c>
      <c r="C66" s="250" t="s">
        <v>444</v>
      </c>
      <c r="D66" s="179">
        <v>63</v>
      </c>
      <c r="E66" s="214"/>
      <c r="F66" s="48">
        <v>472027</v>
      </c>
      <c r="G66" s="49">
        <v>403690</v>
      </c>
      <c r="H66" s="50">
        <v>68337</v>
      </c>
      <c r="I66" s="38">
        <v>44419</v>
      </c>
      <c r="J66" s="38">
        <v>23918</v>
      </c>
      <c r="K66" s="38">
        <v>1777370</v>
      </c>
      <c r="L66" s="39">
        <v>2.5000000000000001E-2</v>
      </c>
      <c r="M66"/>
      <c r="N66"/>
    </row>
    <row r="67" spans="1:14" x14ac:dyDescent="0.2">
      <c r="A67" s="58" t="s">
        <v>42</v>
      </c>
      <c r="B67" s="59" t="s">
        <v>43</v>
      </c>
      <c r="C67" s="250" t="s">
        <v>504</v>
      </c>
      <c r="D67" s="179">
        <v>4</v>
      </c>
      <c r="E67" s="214"/>
      <c r="F67" s="48">
        <v>812087</v>
      </c>
      <c r="G67" s="49">
        <v>743856</v>
      </c>
      <c r="H67" s="50">
        <v>68231</v>
      </c>
      <c r="I67" s="38">
        <v>44350</v>
      </c>
      <c r="J67" s="38">
        <v>23881</v>
      </c>
      <c r="K67" s="38">
        <v>4554414</v>
      </c>
      <c r="L67" s="39">
        <v>9.7000000000000003E-3</v>
      </c>
      <c r="M67"/>
      <c r="N67"/>
    </row>
    <row r="68" spans="1:14" x14ac:dyDescent="0.2">
      <c r="A68" s="74" t="s">
        <v>31</v>
      </c>
      <c r="B68" s="75" t="s">
        <v>32</v>
      </c>
      <c r="C68" s="255" t="s">
        <v>503</v>
      </c>
      <c r="D68" s="180">
        <v>1</v>
      </c>
      <c r="E68" s="215"/>
      <c r="F68" s="76">
        <v>1643945</v>
      </c>
      <c r="G68" s="77">
        <v>1577511</v>
      </c>
      <c r="H68" s="78">
        <v>66434</v>
      </c>
      <c r="I68" s="79">
        <v>43182</v>
      </c>
      <c r="J68" s="79">
        <v>23252</v>
      </c>
      <c r="K68" s="79">
        <v>12317153</v>
      </c>
      <c r="L68" s="80">
        <v>3.5000000000000001E-3</v>
      </c>
      <c r="M68"/>
      <c r="N68"/>
    </row>
    <row r="69" spans="1:14" x14ac:dyDescent="0.2">
      <c r="A69" s="58" t="s">
        <v>107</v>
      </c>
      <c r="B69" s="59" t="s">
        <v>108</v>
      </c>
      <c r="C69" s="250" t="s">
        <v>507</v>
      </c>
      <c r="D69" s="179">
        <v>9</v>
      </c>
      <c r="E69" s="214"/>
      <c r="F69" s="48">
        <v>783282</v>
      </c>
      <c r="G69" s="49">
        <v>718413</v>
      </c>
      <c r="H69" s="50">
        <v>64869</v>
      </c>
      <c r="I69" s="38">
        <v>42165</v>
      </c>
      <c r="J69" s="38">
        <v>22704</v>
      </c>
      <c r="K69" s="38">
        <v>5114152</v>
      </c>
      <c r="L69" s="39">
        <v>8.2000000000000007E-3</v>
      </c>
      <c r="M69"/>
      <c r="N69"/>
    </row>
    <row r="70" spans="1:14" x14ac:dyDescent="0.2">
      <c r="A70" s="58" t="s">
        <v>178</v>
      </c>
      <c r="B70" s="59" t="s">
        <v>179</v>
      </c>
      <c r="C70" s="250" t="s">
        <v>173</v>
      </c>
      <c r="D70" s="179">
        <v>21</v>
      </c>
      <c r="E70" s="214"/>
      <c r="F70" s="48">
        <v>1261379</v>
      </c>
      <c r="G70" s="49">
        <v>1197120</v>
      </c>
      <c r="H70" s="50">
        <v>64259</v>
      </c>
      <c r="I70" s="38">
        <v>41768</v>
      </c>
      <c r="J70" s="38">
        <v>22491</v>
      </c>
      <c r="K70" s="38">
        <v>7541257</v>
      </c>
      <c r="L70" s="39">
        <v>5.4999999999999997E-3</v>
      </c>
      <c r="M70"/>
      <c r="N70"/>
    </row>
    <row r="71" spans="1:14" x14ac:dyDescent="0.2">
      <c r="A71" s="58" t="s">
        <v>458</v>
      </c>
      <c r="B71" s="59" t="s">
        <v>459</v>
      </c>
      <c r="C71" s="250" t="s">
        <v>505</v>
      </c>
      <c r="D71" s="179">
        <v>60</v>
      </c>
      <c r="E71" s="214"/>
      <c r="F71" s="48">
        <v>952301</v>
      </c>
      <c r="G71" s="49">
        <v>888647</v>
      </c>
      <c r="H71" s="50">
        <v>63654</v>
      </c>
      <c r="I71" s="38">
        <v>41375</v>
      </c>
      <c r="J71" s="38">
        <v>22279</v>
      </c>
      <c r="K71" s="38">
        <v>6088562</v>
      </c>
      <c r="L71" s="39">
        <v>6.7999999999999996E-3</v>
      </c>
      <c r="M71"/>
      <c r="N71"/>
    </row>
    <row r="72" spans="1:14" x14ac:dyDescent="0.2">
      <c r="A72" s="74" t="s">
        <v>281</v>
      </c>
      <c r="B72" s="75" t="s">
        <v>282</v>
      </c>
      <c r="C72" s="255" t="s">
        <v>510</v>
      </c>
      <c r="D72" s="180">
        <v>31</v>
      </c>
      <c r="E72" s="215"/>
      <c r="F72" s="76">
        <v>1732711</v>
      </c>
      <c r="G72" s="77">
        <v>1670434</v>
      </c>
      <c r="H72" s="78">
        <v>62277</v>
      </c>
      <c r="I72" s="79">
        <v>40480</v>
      </c>
      <c r="J72" s="79">
        <v>21797</v>
      </c>
      <c r="K72" s="79">
        <v>12006764</v>
      </c>
      <c r="L72" s="80">
        <v>3.3999999999999998E-3</v>
      </c>
      <c r="M72"/>
      <c r="N72"/>
    </row>
    <row r="73" spans="1:14" x14ac:dyDescent="0.2">
      <c r="A73" s="125" t="s">
        <v>33</v>
      </c>
      <c r="B73" s="126" t="s">
        <v>34</v>
      </c>
      <c r="C73" s="269" t="s">
        <v>503</v>
      </c>
      <c r="D73" s="181">
        <v>2</v>
      </c>
      <c r="E73" s="214"/>
      <c r="F73" s="127">
        <v>2364809</v>
      </c>
      <c r="G73" s="128">
        <v>2303511</v>
      </c>
      <c r="H73" s="129">
        <v>61298</v>
      </c>
      <c r="I73" s="130">
        <v>39844</v>
      </c>
      <c r="J73" s="130">
        <v>21454</v>
      </c>
      <c r="K73" s="130">
        <v>17937513</v>
      </c>
      <c r="L73" s="131">
        <v>2.2000000000000001E-3</v>
      </c>
      <c r="M73"/>
      <c r="N73"/>
    </row>
    <row r="74" spans="1:14" x14ac:dyDescent="0.2">
      <c r="A74" s="88" t="s">
        <v>279</v>
      </c>
      <c r="B74" s="89" t="s">
        <v>280</v>
      </c>
      <c r="C74" s="257" t="s">
        <v>510</v>
      </c>
      <c r="D74" s="183">
        <v>31</v>
      </c>
      <c r="E74" s="215"/>
      <c r="F74" s="90">
        <v>727215</v>
      </c>
      <c r="G74" s="91">
        <v>666746</v>
      </c>
      <c r="H74" s="92">
        <v>60469</v>
      </c>
      <c r="I74" s="93">
        <v>39305</v>
      </c>
      <c r="J74" s="93">
        <v>21164</v>
      </c>
      <c r="K74" s="93">
        <v>3860017</v>
      </c>
      <c r="L74" s="94">
        <v>1.0200000000000001E-2</v>
      </c>
      <c r="M74"/>
      <c r="N74"/>
    </row>
    <row r="75" spans="1:14" x14ac:dyDescent="0.2">
      <c r="A75" s="58" t="s">
        <v>337</v>
      </c>
      <c r="B75" s="59" t="s">
        <v>338</v>
      </c>
      <c r="C75" s="250" t="s">
        <v>504</v>
      </c>
      <c r="D75" s="179">
        <v>37</v>
      </c>
      <c r="E75" s="214"/>
      <c r="F75" s="48">
        <v>731163</v>
      </c>
      <c r="G75" s="49">
        <v>672464</v>
      </c>
      <c r="H75" s="50">
        <v>58699</v>
      </c>
      <c r="I75" s="38">
        <v>38154</v>
      </c>
      <c r="J75" s="38">
        <v>20545</v>
      </c>
      <c r="K75" s="38">
        <v>7426431</v>
      </c>
      <c r="L75" s="39">
        <v>5.1000000000000004E-3</v>
      </c>
      <c r="M75"/>
      <c r="N75"/>
    </row>
    <row r="76" spans="1:14" x14ac:dyDescent="0.2">
      <c r="A76" s="133" t="s">
        <v>331</v>
      </c>
      <c r="B76" s="134" t="s">
        <v>332</v>
      </c>
      <c r="C76" s="266" t="s">
        <v>504</v>
      </c>
      <c r="D76" s="181">
        <v>36</v>
      </c>
      <c r="E76" s="215"/>
      <c r="F76" s="127">
        <v>722980</v>
      </c>
      <c r="G76" s="128">
        <v>664411</v>
      </c>
      <c r="H76" s="129">
        <v>58569</v>
      </c>
      <c r="I76" s="130">
        <v>38070</v>
      </c>
      <c r="J76" s="130">
        <v>20499</v>
      </c>
      <c r="K76" s="130">
        <v>4704967</v>
      </c>
      <c r="L76" s="131">
        <v>8.0999999999999996E-3</v>
      </c>
      <c r="M76"/>
      <c r="N76"/>
    </row>
    <row r="77" spans="1:14" x14ac:dyDescent="0.2">
      <c r="A77" s="58" t="s">
        <v>202</v>
      </c>
      <c r="B77" s="59" t="s">
        <v>203</v>
      </c>
      <c r="C77" s="250" t="s">
        <v>509</v>
      </c>
      <c r="D77" s="179">
        <v>25</v>
      </c>
      <c r="E77" s="214"/>
      <c r="F77" s="48">
        <v>815932</v>
      </c>
      <c r="G77" s="49">
        <v>757465</v>
      </c>
      <c r="H77" s="50">
        <v>58467</v>
      </c>
      <c r="I77" s="38">
        <v>38004</v>
      </c>
      <c r="J77" s="38">
        <v>20463</v>
      </c>
      <c r="K77" s="38">
        <v>4903675</v>
      </c>
      <c r="L77" s="39">
        <v>7.7999999999999996E-3</v>
      </c>
      <c r="M77"/>
      <c r="N77"/>
    </row>
    <row r="78" spans="1:14" x14ac:dyDescent="0.2">
      <c r="A78" s="58" t="s">
        <v>58</v>
      </c>
      <c r="B78" s="59" t="s">
        <v>59</v>
      </c>
      <c r="C78" s="250" t="s">
        <v>505</v>
      </c>
      <c r="D78" s="179">
        <v>5</v>
      </c>
      <c r="E78" s="214"/>
      <c r="F78" s="48">
        <v>657900</v>
      </c>
      <c r="G78" s="49">
        <v>599583</v>
      </c>
      <c r="H78" s="50">
        <v>58317</v>
      </c>
      <c r="I78" s="38">
        <v>37906</v>
      </c>
      <c r="J78" s="38">
        <v>20411</v>
      </c>
      <c r="K78" s="38">
        <v>3981338</v>
      </c>
      <c r="L78" s="39">
        <v>9.4999999999999998E-3</v>
      </c>
      <c r="M78"/>
      <c r="N78"/>
    </row>
    <row r="79" spans="1:14" x14ac:dyDescent="0.2">
      <c r="A79" s="58" t="s">
        <v>449</v>
      </c>
      <c r="B79" s="59" t="s">
        <v>450</v>
      </c>
      <c r="C79" s="250" t="s">
        <v>444</v>
      </c>
      <c r="D79" s="179">
        <v>55</v>
      </c>
      <c r="E79" s="214"/>
      <c r="F79" s="48">
        <v>693324</v>
      </c>
      <c r="G79" s="49">
        <v>636363</v>
      </c>
      <c r="H79" s="50">
        <v>56961</v>
      </c>
      <c r="I79" s="38">
        <v>37025</v>
      </c>
      <c r="J79" s="38">
        <v>19936</v>
      </c>
      <c r="K79" s="38">
        <v>10989502</v>
      </c>
      <c r="L79" s="39">
        <v>3.3999999999999998E-3</v>
      </c>
      <c r="M79"/>
      <c r="N79"/>
    </row>
    <row r="80" spans="1:14" x14ac:dyDescent="0.2">
      <c r="A80" s="133" t="s">
        <v>89</v>
      </c>
      <c r="B80" s="134" t="s">
        <v>90</v>
      </c>
      <c r="C80" s="266" t="s">
        <v>382</v>
      </c>
      <c r="D80" s="181">
        <v>6</v>
      </c>
      <c r="E80" s="215"/>
      <c r="F80" s="127">
        <v>892293</v>
      </c>
      <c r="G80" s="128">
        <v>835423</v>
      </c>
      <c r="H80" s="129">
        <v>56870</v>
      </c>
      <c r="I80" s="130">
        <v>36966</v>
      </c>
      <c r="J80" s="130">
        <v>19905</v>
      </c>
      <c r="K80" s="130">
        <v>6618961</v>
      </c>
      <c r="L80" s="131">
        <v>5.5999999999999999E-3</v>
      </c>
      <c r="M80"/>
      <c r="N80"/>
    </row>
    <row r="81" spans="1:14" x14ac:dyDescent="0.2">
      <c r="A81" s="58" t="s">
        <v>97</v>
      </c>
      <c r="B81" s="59" t="s">
        <v>98</v>
      </c>
      <c r="C81" s="250" t="s">
        <v>507</v>
      </c>
      <c r="D81" s="179">
        <v>8</v>
      </c>
      <c r="E81" s="214"/>
      <c r="F81" s="48">
        <v>1020060</v>
      </c>
      <c r="G81" s="49">
        <v>963527</v>
      </c>
      <c r="H81" s="50">
        <v>56533</v>
      </c>
      <c r="I81" s="38">
        <v>36746</v>
      </c>
      <c r="J81" s="38">
        <v>19787</v>
      </c>
      <c r="K81" s="38">
        <v>10369184</v>
      </c>
      <c r="L81" s="39">
        <v>3.5000000000000001E-3</v>
      </c>
      <c r="M81"/>
      <c r="N81"/>
    </row>
    <row r="82" spans="1:14" x14ac:dyDescent="0.2">
      <c r="A82" s="74" t="s">
        <v>219</v>
      </c>
      <c r="B82" s="75" t="s">
        <v>220</v>
      </c>
      <c r="C82" s="255" t="s">
        <v>230</v>
      </c>
      <c r="D82" s="180">
        <v>27</v>
      </c>
      <c r="E82" s="215"/>
      <c r="F82" s="76">
        <v>875885</v>
      </c>
      <c r="G82" s="77">
        <v>820598</v>
      </c>
      <c r="H82" s="78">
        <v>55287</v>
      </c>
      <c r="I82" s="79">
        <v>35937</v>
      </c>
      <c r="J82" s="79">
        <v>19350</v>
      </c>
      <c r="K82" s="79">
        <v>4907670</v>
      </c>
      <c r="L82" s="80">
        <v>7.3000000000000001E-3</v>
      </c>
      <c r="M82"/>
      <c r="N82"/>
    </row>
    <row r="83" spans="1:14" x14ac:dyDescent="0.2">
      <c r="A83" s="58" t="s">
        <v>464</v>
      </c>
      <c r="B83" s="59" t="s">
        <v>465</v>
      </c>
      <c r="C83" s="250" t="s">
        <v>232</v>
      </c>
      <c r="D83" s="179">
        <v>61</v>
      </c>
      <c r="E83" s="214"/>
      <c r="F83" s="48">
        <v>1435419</v>
      </c>
      <c r="G83" s="49">
        <v>1380704</v>
      </c>
      <c r="H83" s="50">
        <v>54715</v>
      </c>
      <c r="I83" s="38">
        <v>35565</v>
      </c>
      <c r="J83" s="38">
        <v>19150</v>
      </c>
      <c r="K83" s="38">
        <v>9509331</v>
      </c>
      <c r="L83" s="39">
        <v>3.7000000000000002E-3</v>
      </c>
      <c r="M83"/>
      <c r="N83"/>
    </row>
    <row r="84" spans="1:14" x14ac:dyDescent="0.2">
      <c r="A84" s="58" t="s">
        <v>275</v>
      </c>
      <c r="B84" s="59" t="s">
        <v>276</v>
      </c>
      <c r="C84" s="250" t="s">
        <v>510</v>
      </c>
      <c r="D84" s="179">
        <v>31</v>
      </c>
      <c r="E84" s="214"/>
      <c r="F84" s="48">
        <v>543736</v>
      </c>
      <c r="G84" s="49">
        <v>490311</v>
      </c>
      <c r="H84" s="50">
        <v>53425</v>
      </c>
      <c r="I84" s="38">
        <v>34726</v>
      </c>
      <c r="J84" s="38">
        <v>18699</v>
      </c>
      <c r="K84" s="38">
        <v>2539593</v>
      </c>
      <c r="L84" s="39">
        <v>1.37E-2</v>
      </c>
      <c r="M84"/>
      <c r="N84"/>
    </row>
    <row r="85" spans="1:14" x14ac:dyDescent="0.2">
      <c r="A85" s="58" t="s">
        <v>462</v>
      </c>
      <c r="B85" s="59" t="s">
        <v>463</v>
      </c>
      <c r="C85" s="250" t="s">
        <v>232</v>
      </c>
      <c r="D85" s="179">
        <v>61</v>
      </c>
      <c r="E85" s="214"/>
      <c r="F85" s="48">
        <v>1769875</v>
      </c>
      <c r="G85" s="49">
        <v>1716454</v>
      </c>
      <c r="H85" s="50">
        <v>53421</v>
      </c>
      <c r="I85" s="38">
        <v>34724</v>
      </c>
      <c r="J85" s="38">
        <v>18697</v>
      </c>
      <c r="K85" s="38">
        <v>10864046</v>
      </c>
      <c r="L85" s="39">
        <v>3.2000000000000002E-3</v>
      </c>
      <c r="M85"/>
      <c r="N85"/>
    </row>
    <row r="86" spans="1:14" x14ac:dyDescent="0.2">
      <c r="A86" s="58" t="s">
        <v>273</v>
      </c>
      <c r="B86" s="59" t="s">
        <v>274</v>
      </c>
      <c r="C86" s="250" t="s">
        <v>510</v>
      </c>
      <c r="D86" s="179">
        <v>31</v>
      </c>
      <c r="E86" s="214"/>
      <c r="F86" s="48">
        <v>329634</v>
      </c>
      <c r="G86" s="49">
        <v>277111</v>
      </c>
      <c r="H86" s="50">
        <v>52523</v>
      </c>
      <c r="I86" s="38">
        <v>34140</v>
      </c>
      <c r="J86" s="38">
        <v>18383</v>
      </c>
      <c r="K86" s="38">
        <v>2140552</v>
      </c>
      <c r="L86" s="39">
        <v>1.5900000000000001E-2</v>
      </c>
      <c r="M86"/>
      <c r="N86"/>
    </row>
    <row r="87" spans="1:14" x14ac:dyDescent="0.2">
      <c r="A87" s="133" t="s">
        <v>456</v>
      </c>
      <c r="B87" s="134" t="s">
        <v>457</v>
      </c>
      <c r="C87" s="266" t="s">
        <v>230</v>
      </c>
      <c r="D87" s="181">
        <v>57</v>
      </c>
      <c r="E87" s="215"/>
      <c r="F87" s="127">
        <v>1002060</v>
      </c>
      <c r="G87" s="128">
        <v>949904</v>
      </c>
      <c r="H87" s="129">
        <v>52156</v>
      </c>
      <c r="I87" s="130">
        <v>33901</v>
      </c>
      <c r="J87" s="130">
        <v>18255</v>
      </c>
      <c r="K87" s="130">
        <v>6523287</v>
      </c>
      <c r="L87" s="131">
        <v>5.1999999999999998E-3</v>
      </c>
      <c r="M87"/>
      <c r="N87"/>
    </row>
    <row r="88" spans="1:14" x14ac:dyDescent="0.2">
      <c r="A88" s="156" t="s">
        <v>207</v>
      </c>
      <c r="B88" s="158" t="s">
        <v>208</v>
      </c>
      <c r="C88" s="270" t="s">
        <v>509</v>
      </c>
      <c r="D88" s="185">
        <v>25</v>
      </c>
      <c r="E88" s="214"/>
      <c r="F88" s="161">
        <v>445555</v>
      </c>
      <c r="G88" s="163">
        <v>393777</v>
      </c>
      <c r="H88" s="165">
        <v>51778</v>
      </c>
      <c r="I88" s="167">
        <v>33656</v>
      </c>
      <c r="J88" s="167">
        <v>18122</v>
      </c>
      <c r="K88" s="167">
        <v>0</v>
      </c>
      <c r="L88" s="169">
        <v>0</v>
      </c>
      <c r="M88"/>
      <c r="N88"/>
    </row>
    <row r="89" spans="1:14" x14ac:dyDescent="0.2">
      <c r="A89" s="58" t="s">
        <v>419</v>
      </c>
      <c r="B89" s="59" t="s">
        <v>420</v>
      </c>
      <c r="C89" s="250" t="s">
        <v>382</v>
      </c>
      <c r="D89" s="179">
        <v>49</v>
      </c>
      <c r="E89" s="214"/>
      <c r="F89" s="48">
        <v>701891</v>
      </c>
      <c r="G89" s="49">
        <v>650534</v>
      </c>
      <c r="H89" s="50">
        <v>51357</v>
      </c>
      <c r="I89" s="38">
        <v>33382</v>
      </c>
      <c r="J89" s="38">
        <v>17975</v>
      </c>
      <c r="K89" s="38">
        <v>4335054</v>
      </c>
      <c r="L89" s="39">
        <v>7.7000000000000002E-3</v>
      </c>
      <c r="M89"/>
      <c r="N89"/>
    </row>
    <row r="90" spans="1:14" x14ac:dyDescent="0.2">
      <c r="A90" s="58" t="s">
        <v>71</v>
      </c>
      <c r="B90" s="59" t="s">
        <v>72</v>
      </c>
      <c r="C90" s="250" t="s">
        <v>505</v>
      </c>
      <c r="D90" s="179">
        <v>6</v>
      </c>
      <c r="E90" s="214"/>
      <c r="F90" s="48">
        <v>684444</v>
      </c>
      <c r="G90" s="49">
        <v>634271</v>
      </c>
      <c r="H90" s="50">
        <v>50173</v>
      </c>
      <c r="I90" s="38">
        <v>32612</v>
      </c>
      <c r="J90" s="38">
        <v>17561</v>
      </c>
      <c r="K90" s="38">
        <v>5159177</v>
      </c>
      <c r="L90" s="39">
        <v>6.3E-3</v>
      </c>
      <c r="M90"/>
      <c r="N90"/>
    </row>
    <row r="91" spans="1:14" x14ac:dyDescent="0.2">
      <c r="A91" s="58" t="s">
        <v>439</v>
      </c>
      <c r="B91" s="59" t="s">
        <v>440</v>
      </c>
      <c r="C91" s="250" t="s">
        <v>444</v>
      </c>
      <c r="D91" s="179">
        <v>52</v>
      </c>
      <c r="E91" s="214"/>
      <c r="F91" s="48">
        <v>520769</v>
      </c>
      <c r="G91" s="49">
        <v>472283</v>
      </c>
      <c r="H91" s="50">
        <v>48486</v>
      </c>
      <c r="I91" s="38">
        <v>31516</v>
      </c>
      <c r="J91" s="38">
        <v>16970</v>
      </c>
      <c r="K91" s="38">
        <v>4954024</v>
      </c>
      <c r="L91" s="39">
        <v>6.4000000000000003E-3</v>
      </c>
      <c r="M91"/>
      <c r="N91"/>
    </row>
    <row r="92" spans="1:14" x14ac:dyDescent="0.2">
      <c r="A92" s="58" t="s">
        <v>217</v>
      </c>
      <c r="B92" s="59" t="s">
        <v>218</v>
      </c>
      <c r="C92" s="250" t="s">
        <v>230</v>
      </c>
      <c r="D92" s="179">
        <v>27</v>
      </c>
      <c r="E92" s="214"/>
      <c r="F92" s="48">
        <v>672687</v>
      </c>
      <c r="G92" s="49">
        <v>624223</v>
      </c>
      <c r="H92" s="50">
        <v>48464</v>
      </c>
      <c r="I92" s="38">
        <v>31502</v>
      </c>
      <c r="J92" s="38">
        <v>16962</v>
      </c>
      <c r="K92" s="38">
        <v>7839413</v>
      </c>
      <c r="L92" s="39">
        <v>4.0000000000000001E-3</v>
      </c>
      <c r="M92"/>
      <c r="N92"/>
    </row>
    <row r="93" spans="1:14" x14ac:dyDescent="0.2">
      <c r="A93" s="58" t="s">
        <v>233</v>
      </c>
      <c r="B93" s="59" t="s">
        <v>234</v>
      </c>
      <c r="C93" s="250" t="s">
        <v>230</v>
      </c>
      <c r="D93" s="179">
        <v>29</v>
      </c>
      <c r="E93" s="214"/>
      <c r="F93" s="48">
        <v>911724</v>
      </c>
      <c r="G93" s="49">
        <v>863316</v>
      </c>
      <c r="H93" s="50">
        <v>48408</v>
      </c>
      <c r="I93" s="38">
        <v>31465</v>
      </c>
      <c r="J93" s="38">
        <v>16943</v>
      </c>
      <c r="K93" s="38">
        <v>7478377</v>
      </c>
      <c r="L93" s="39">
        <v>4.1999999999999997E-3</v>
      </c>
      <c r="M93"/>
      <c r="N93"/>
    </row>
    <row r="94" spans="1:14" x14ac:dyDescent="0.2">
      <c r="A94" s="58" t="s">
        <v>259</v>
      </c>
      <c r="B94" s="59" t="s">
        <v>260</v>
      </c>
      <c r="C94" s="250" t="s">
        <v>510</v>
      </c>
      <c r="D94" s="179">
        <v>31</v>
      </c>
      <c r="E94" s="214"/>
      <c r="F94" s="48">
        <v>352833</v>
      </c>
      <c r="G94" s="49">
        <v>304544</v>
      </c>
      <c r="H94" s="50">
        <v>48289</v>
      </c>
      <c r="I94" s="38">
        <v>31388</v>
      </c>
      <c r="J94" s="38">
        <v>16901</v>
      </c>
      <c r="K94" s="38">
        <v>2417386</v>
      </c>
      <c r="L94" s="39">
        <v>1.2999999999999999E-2</v>
      </c>
      <c r="M94"/>
      <c r="N94"/>
    </row>
    <row r="95" spans="1:14" x14ac:dyDescent="0.2">
      <c r="A95" s="58" t="s">
        <v>339</v>
      </c>
      <c r="B95" s="59" t="s">
        <v>340</v>
      </c>
      <c r="C95" s="250" t="s">
        <v>504</v>
      </c>
      <c r="D95" s="179">
        <v>37</v>
      </c>
      <c r="E95" s="214"/>
      <c r="F95" s="48">
        <v>804961</v>
      </c>
      <c r="G95" s="49">
        <v>758312</v>
      </c>
      <c r="H95" s="50">
        <v>46649</v>
      </c>
      <c r="I95" s="38">
        <v>30322</v>
      </c>
      <c r="J95" s="38">
        <v>16327</v>
      </c>
      <c r="K95" s="38">
        <v>4920555</v>
      </c>
      <c r="L95" s="39">
        <v>6.1999999999999998E-3</v>
      </c>
      <c r="M95"/>
      <c r="N95"/>
    </row>
    <row r="96" spans="1:14" x14ac:dyDescent="0.2">
      <c r="A96" s="58" t="s">
        <v>353</v>
      </c>
      <c r="B96" s="59" t="s">
        <v>354</v>
      </c>
      <c r="C96" s="250" t="s">
        <v>232</v>
      </c>
      <c r="D96" s="179">
        <v>41</v>
      </c>
      <c r="E96" s="214"/>
      <c r="F96" s="48">
        <v>554274</v>
      </c>
      <c r="G96" s="49">
        <v>509271</v>
      </c>
      <c r="H96" s="50">
        <v>45003</v>
      </c>
      <c r="I96" s="38">
        <v>29252</v>
      </c>
      <c r="J96" s="38">
        <v>15751</v>
      </c>
      <c r="K96" s="38">
        <v>3085410</v>
      </c>
      <c r="L96" s="39">
        <v>9.4999999999999998E-3</v>
      </c>
      <c r="M96"/>
      <c r="N96"/>
    </row>
    <row r="97" spans="1:14" x14ac:dyDescent="0.2">
      <c r="A97" s="58" t="s">
        <v>182</v>
      </c>
      <c r="B97" s="59" t="s">
        <v>183</v>
      </c>
      <c r="C97" s="250" t="s">
        <v>173</v>
      </c>
      <c r="D97" s="179">
        <v>22</v>
      </c>
      <c r="E97" s="214"/>
      <c r="F97" s="48">
        <v>1337040</v>
      </c>
      <c r="G97" s="49">
        <v>1292707</v>
      </c>
      <c r="H97" s="50">
        <v>44333</v>
      </c>
      <c r="I97" s="38">
        <v>28816</v>
      </c>
      <c r="J97" s="38">
        <v>15517</v>
      </c>
      <c r="K97" s="38">
        <v>10315590</v>
      </c>
      <c r="L97" s="39">
        <v>2.8E-3</v>
      </c>
      <c r="M97"/>
      <c r="N97"/>
    </row>
    <row r="98" spans="1:14" x14ac:dyDescent="0.2">
      <c r="A98" s="58" t="s">
        <v>148</v>
      </c>
      <c r="B98" s="59" t="s">
        <v>149</v>
      </c>
      <c r="C98" s="250" t="s">
        <v>507</v>
      </c>
      <c r="D98" s="179">
        <v>18</v>
      </c>
      <c r="E98" s="214"/>
      <c r="F98" s="48">
        <v>341131</v>
      </c>
      <c r="G98" s="49">
        <v>296806</v>
      </c>
      <c r="H98" s="50">
        <v>44325</v>
      </c>
      <c r="I98" s="38">
        <v>28811</v>
      </c>
      <c r="J98" s="38">
        <v>15514</v>
      </c>
      <c r="K98" s="38">
        <v>3457143</v>
      </c>
      <c r="L98" s="39">
        <v>8.3000000000000001E-3</v>
      </c>
      <c r="M98"/>
      <c r="N98"/>
    </row>
    <row r="99" spans="1:14" x14ac:dyDescent="0.2">
      <c r="A99" s="88" t="s">
        <v>87</v>
      </c>
      <c r="B99" s="89" t="s">
        <v>88</v>
      </c>
      <c r="C99" s="257" t="s">
        <v>504</v>
      </c>
      <c r="D99" s="183">
        <v>6</v>
      </c>
      <c r="E99" s="215"/>
      <c r="F99" s="90">
        <v>576563</v>
      </c>
      <c r="G99" s="91">
        <v>534058</v>
      </c>
      <c r="H99" s="92">
        <v>42505</v>
      </c>
      <c r="I99" s="93">
        <v>27628</v>
      </c>
      <c r="J99" s="93">
        <v>14877</v>
      </c>
      <c r="K99" s="93">
        <v>2835336</v>
      </c>
      <c r="L99" s="94">
        <v>9.7000000000000003E-3</v>
      </c>
      <c r="M99"/>
      <c r="N99"/>
    </row>
    <row r="100" spans="1:14" x14ac:dyDescent="0.2">
      <c r="A100" s="58" t="s">
        <v>213</v>
      </c>
      <c r="B100" s="59" t="s">
        <v>214</v>
      </c>
      <c r="C100" s="250" t="s">
        <v>230</v>
      </c>
      <c r="D100" s="179">
        <v>27</v>
      </c>
      <c r="E100" s="214"/>
      <c r="F100" s="48">
        <v>774155</v>
      </c>
      <c r="G100" s="49">
        <v>732059</v>
      </c>
      <c r="H100" s="50">
        <v>42096</v>
      </c>
      <c r="I100" s="38">
        <v>27362</v>
      </c>
      <c r="J100" s="38">
        <v>14734</v>
      </c>
      <c r="K100" s="38">
        <v>3572960</v>
      </c>
      <c r="L100" s="39">
        <v>7.7000000000000002E-3</v>
      </c>
      <c r="M100"/>
      <c r="N100"/>
    </row>
    <row r="101" spans="1:14" x14ac:dyDescent="0.2">
      <c r="A101" s="58" t="s">
        <v>417</v>
      </c>
      <c r="B101" s="59" t="s">
        <v>418</v>
      </c>
      <c r="C101" s="250" t="s">
        <v>382</v>
      </c>
      <c r="D101" s="179">
        <v>49</v>
      </c>
      <c r="E101" s="214"/>
      <c r="F101" s="48">
        <v>566028</v>
      </c>
      <c r="G101" s="49">
        <v>524520</v>
      </c>
      <c r="H101" s="50">
        <v>41508</v>
      </c>
      <c r="I101" s="38">
        <v>26980</v>
      </c>
      <c r="J101" s="38">
        <v>14528</v>
      </c>
      <c r="K101" s="38">
        <v>3648050</v>
      </c>
      <c r="L101" s="39">
        <v>7.4000000000000003E-3</v>
      </c>
      <c r="M101"/>
      <c r="N101"/>
    </row>
    <row r="102" spans="1:14" x14ac:dyDescent="0.2">
      <c r="A102" s="58" t="s">
        <v>433</v>
      </c>
      <c r="B102" s="59" t="s">
        <v>434</v>
      </c>
      <c r="C102" s="250" t="s">
        <v>444</v>
      </c>
      <c r="D102" s="179">
        <v>51</v>
      </c>
      <c r="E102" s="214"/>
      <c r="F102" s="48">
        <v>563973</v>
      </c>
      <c r="G102" s="49">
        <v>523606</v>
      </c>
      <c r="H102" s="50">
        <v>40367</v>
      </c>
      <c r="I102" s="38">
        <v>26239</v>
      </c>
      <c r="J102" s="38">
        <v>14128</v>
      </c>
      <c r="K102" s="38">
        <v>2452272</v>
      </c>
      <c r="L102" s="39">
        <v>1.0699999999999999E-2</v>
      </c>
      <c r="M102"/>
      <c r="N102"/>
    </row>
    <row r="103" spans="1:14" x14ac:dyDescent="0.2">
      <c r="A103" s="58" t="s">
        <v>323</v>
      </c>
      <c r="B103" s="59" t="s">
        <v>324</v>
      </c>
      <c r="C103" s="250" t="s">
        <v>509</v>
      </c>
      <c r="D103" s="179">
        <v>35</v>
      </c>
      <c r="E103" s="214"/>
      <c r="F103" s="48">
        <v>471084</v>
      </c>
      <c r="G103" s="49">
        <v>431038</v>
      </c>
      <c r="H103" s="50">
        <v>40046</v>
      </c>
      <c r="I103" s="38">
        <v>26030</v>
      </c>
      <c r="J103" s="38">
        <v>14016</v>
      </c>
      <c r="K103" s="38">
        <v>4465756</v>
      </c>
      <c r="L103" s="39">
        <v>5.7999999999999996E-3</v>
      </c>
      <c r="M103"/>
      <c r="N103"/>
    </row>
    <row r="104" spans="1:14" x14ac:dyDescent="0.2">
      <c r="A104" s="58" t="s">
        <v>319</v>
      </c>
      <c r="B104" s="59" t="s">
        <v>320</v>
      </c>
      <c r="C104" s="250" t="s">
        <v>507</v>
      </c>
      <c r="D104" s="179">
        <v>35</v>
      </c>
      <c r="E104" s="214"/>
      <c r="F104" s="48">
        <v>657807</v>
      </c>
      <c r="G104" s="49">
        <v>617964</v>
      </c>
      <c r="H104" s="50">
        <v>39843</v>
      </c>
      <c r="I104" s="38">
        <v>25898</v>
      </c>
      <c r="J104" s="38">
        <v>13945</v>
      </c>
      <c r="K104" s="38">
        <v>4025137</v>
      </c>
      <c r="L104" s="39">
        <v>6.4000000000000003E-3</v>
      </c>
      <c r="M104"/>
      <c r="N104"/>
    </row>
    <row r="105" spans="1:14" x14ac:dyDescent="0.2">
      <c r="A105" s="58" t="s">
        <v>265</v>
      </c>
      <c r="B105" s="59" t="s">
        <v>266</v>
      </c>
      <c r="C105" s="250" t="s">
        <v>510</v>
      </c>
      <c r="D105" s="179">
        <v>31</v>
      </c>
      <c r="E105" s="214"/>
      <c r="F105" s="48">
        <v>144201</v>
      </c>
      <c r="G105" s="49">
        <v>104431</v>
      </c>
      <c r="H105" s="50">
        <v>39770</v>
      </c>
      <c r="I105" s="38">
        <v>25851</v>
      </c>
      <c r="J105" s="38">
        <v>13920</v>
      </c>
      <c r="K105" s="38">
        <v>819493</v>
      </c>
      <c r="L105" s="39">
        <v>3.15E-2</v>
      </c>
      <c r="M105"/>
      <c r="N105"/>
    </row>
    <row r="106" spans="1:14" x14ac:dyDescent="0.2">
      <c r="A106" s="58" t="s">
        <v>480</v>
      </c>
      <c r="B106" s="59" t="s">
        <v>481</v>
      </c>
      <c r="C106" s="250" t="s">
        <v>504</v>
      </c>
      <c r="D106" s="179">
        <v>63</v>
      </c>
      <c r="E106" s="214"/>
      <c r="F106" s="48">
        <v>286774</v>
      </c>
      <c r="G106" s="49">
        <v>248222</v>
      </c>
      <c r="H106" s="50">
        <v>38552</v>
      </c>
      <c r="I106" s="38">
        <v>25059</v>
      </c>
      <c r="J106" s="38">
        <v>13493</v>
      </c>
      <c r="K106" s="38">
        <v>1339301</v>
      </c>
      <c r="L106" s="39">
        <v>1.8700000000000001E-2</v>
      </c>
      <c r="M106"/>
      <c r="N106"/>
    </row>
    <row r="107" spans="1:14" x14ac:dyDescent="0.2">
      <c r="A107" s="58" t="s">
        <v>441</v>
      </c>
      <c r="B107" s="59" t="s">
        <v>442</v>
      </c>
      <c r="C107" s="250" t="s">
        <v>444</v>
      </c>
      <c r="D107" s="179">
        <v>52</v>
      </c>
      <c r="E107" s="214"/>
      <c r="F107" s="48">
        <v>260601</v>
      </c>
      <c r="G107" s="49">
        <v>222304</v>
      </c>
      <c r="H107" s="50">
        <v>38297</v>
      </c>
      <c r="I107" s="38">
        <v>24893</v>
      </c>
      <c r="J107" s="38">
        <v>13404</v>
      </c>
      <c r="K107" s="38">
        <v>2398546</v>
      </c>
      <c r="L107" s="39">
        <v>1.04E-2</v>
      </c>
      <c r="M107"/>
      <c r="N107"/>
    </row>
    <row r="108" spans="1:14" x14ac:dyDescent="0.2">
      <c r="A108" s="58" t="s">
        <v>399</v>
      </c>
      <c r="B108" s="59" t="s">
        <v>400</v>
      </c>
      <c r="C108" s="250" t="s">
        <v>382</v>
      </c>
      <c r="D108" s="179">
        <v>48</v>
      </c>
      <c r="E108" s="214"/>
      <c r="F108" s="48">
        <v>435785</v>
      </c>
      <c r="G108" s="49">
        <v>397499</v>
      </c>
      <c r="H108" s="50">
        <v>38286</v>
      </c>
      <c r="I108" s="38">
        <v>24886</v>
      </c>
      <c r="J108" s="38">
        <v>13400</v>
      </c>
      <c r="K108" s="38">
        <v>2674160</v>
      </c>
      <c r="L108" s="39">
        <v>9.2999999999999992E-3</v>
      </c>
      <c r="M108"/>
      <c r="N108"/>
    </row>
    <row r="109" spans="1:14" x14ac:dyDescent="0.2">
      <c r="A109" s="58" t="s">
        <v>134</v>
      </c>
      <c r="B109" s="59" t="s">
        <v>135</v>
      </c>
      <c r="C109" s="250" t="s">
        <v>508</v>
      </c>
      <c r="D109" s="179">
        <v>18</v>
      </c>
      <c r="E109" s="214"/>
      <c r="F109" s="48">
        <v>424987</v>
      </c>
      <c r="G109" s="49">
        <v>387311</v>
      </c>
      <c r="H109" s="50">
        <v>37676</v>
      </c>
      <c r="I109" s="38">
        <v>24489</v>
      </c>
      <c r="J109" s="38">
        <v>13187</v>
      </c>
      <c r="K109" s="38">
        <v>3779617</v>
      </c>
      <c r="L109" s="39">
        <v>6.4999999999999997E-3</v>
      </c>
      <c r="M109"/>
      <c r="N109"/>
    </row>
    <row r="110" spans="1:14" x14ac:dyDescent="0.2">
      <c r="A110" s="88" t="s">
        <v>85</v>
      </c>
      <c r="B110" s="89" t="s">
        <v>86</v>
      </c>
      <c r="C110" s="257" t="s">
        <v>504</v>
      </c>
      <c r="D110" s="183">
        <v>6</v>
      </c>
      <c r="E110" s="215"/>
      <c r="F110" s="90">
        <v>320878</v>
      </c>
      <c r="G110" s="91">
        <v>283690</v>
      </c>
      <c r="H110" s="92">
        <v>37188</v>
      </c>
      <c r="I110" s="93">
        <v>24172</v>
      </c>
      <c r="J110" s="93">
        <v>13016</v>
      </c>
      <c r="K110" s="93">
        <v>1530352</v>
      </c>
      <c r="L110" s="94">
        <v>1.5800000000000002E-2</v>
      </c>
      <c r="M110"/>
      <c r="N110"/>
    </row>
    <row r="111" spans="1:14" x14ac:dyDescent="0.2">
      <c r="A111" s="58" t="s">
        <v>21</v>
      </c>
      <c r="B111" s="59" t="s">
        <v>22</v>
      </c>
      <c r="C111" s="250" t="s">
        <v>503</v>
      </c>
      <c r="D111" s="179">
        <v>1</v>
      </c>
      <c r="E111" s="214"/>
      <c r="F111" s="48">
        <v>817264</v>
      </c>
      <c r="G111" s="49">
        <v>781106</v>
      </c>
      <c r="H111" s="50">
        <v>36158</v>
      </c>
      <c r="I111" s="38">
        <v>23503</v>
      </c>
      <c r="J111" s="38">
        <v>12655</v>
      </c>
      <c r="K111" s="38">
        <v>4308920</v>
      </c>
      <c r="L111" s="39">
        <v>5.4999999999999997E-3</v>
      </c>
      <c r="M111"/>
      <c r="N111"/>
    </row>
    <row r="112" spans="1:14" x14ac:dyDescent="0.2">
      <c r="A112" s="58" t="s">
        <v>401</v>
      </c>
      <c r="B112" s="59" t="s">
        <v>402</v>
      </c>
      <c r="C112" s="250" t="s">
        <v>382</v>
      </c>
      <c r="D112" s="179">
        <v>48</v>
      </c>
      <c r="E112" s="214"/>
      <c r="F112" s="48">
        <v>505824</v>
      </c>
      <c r="G112" s="49">
        <v>470054</v>
      </c>
      <c r="H112" s="50">
        <v>35770</v>
      </c>
      <c r="I112" s="38">
        <v>23251</v>
      </c>
      <c r="J112" s="38">
        <v>12520</v>
      </c>
      <c r="K112" s="38">
        <v>3013537</v>
      </c>
      <c r="L112" s="39">
        <v>7.7000000000000002E-3</v>
      </c>
      <c r="M112"/>
      <c r="N112"/>
    </row>
    <row r="113" spans="1:14" x14ac:dyDescent="0.2">
      <c r="A113" s="58" t="s">
        <v>305</v>
      </c>
      <c r="B113" s="59" t="s">
        <v>306</v>
      </c>
      <c r="C113" s="250" t="s">
        <v>510</v>
      </c>
      <c r="D113" s="179">
        <v>34</v>
      </c>
      <c r="E113" s="214"/>
      <c r="F113" s="48">
        <v>393185</v>
      </c>
      <c r="G113" s="49">
        <v>357495</v>
      </c>
      <c r="H113" s="50">
        <v>35690</v>
      </c>
      <c r="I113" s="38">
        <v>23199</v>
      </c>
      <c r="J113" s="38">
        <v>12492</v>
      </c>
      <c r="K113" s="38">
        <v>1782760</v>
      </c>
      <c r="L113" s="39">
        <v>1.2999999999999999E-2</v>
      </c>
      <c r="M113"/>
      <c r="N113"/>
    </row>
    <row r="114" spans="1:14" x14ac:dyDescent="0.2">
      <c r="A114" s="133" t="s">
        <v>221</v>
      </c>
      <c r="B114" s="134" t="s">
        <v>222</v>
      </c>
      <c r="C114" s="266" t="s">
        <v>230</v>
      </c>
      <c r="D114" s="181">
        <v>27</v>
      </c>
      <c r="E114" s="215"/>
      <c r="F114" s="127">
        <v>592487</v>
      </c>
      <c r="G114" s="128">
        <v>557412</v>
      </c>
      <c r="H114" s="129">
        <v>35075</v>
      </c>
      <c r="I114" s="130">
        <v>22799</v>
      </c>
      <c r="J114" s="130">
        <v>12276</v>
      </c>
      <c r="K114" s="130">
        <v>5329549</v>
      </c>
      <c r="L114" s="131">
        <v>4.3E-3</v>
      </c>
      <c r="M114"/>
      <c r="N114"/>
    </row>
    <row r="115" spans="1:14" x14ac:dyDescent="0.2">
      <c r="A115" s="58" t="s">
        <v>174</v>
      </c>
      <c r="B115" s="59" t="s">
        <v>175</v>
      </c>
      <c r="C115" s="250" t="s">
        <v>173</v>
      </c>
      <c r="D115" s="179">
        <v>21</v>
      </c>
      <c r="E115" s="214"/>
      <c r="F115" s="48">
        <v>687060</v>
      </c>
      <c r="G115" s="49">
        <v>652286</v>
      </c>
      <c r="H115" s="50">
        <v>34774</v>
      </c>
      <c r="I115" s="38">
        <v>22603</v>
      </c>
      <c r="J115" s="38">
        <v>12171</v>
      </c>
      <c r="K115" s="38">
        <v>4422769</v>
      </c>
      <c r="L115" s="39">
        <v>5.1000000000000004E-3</v>
      </c>
      <c r="M115"/>
      <c r="N115"/>
    </row>
    <row r="116" spans="1:14" x14ac:dyDescent="0.2">
      <c r="A116" s="58" t="s">
        <v>60</v>
      </c>
      <c r="B116" s="59" t="s">
        <v>61</v>
      </c>
      <c r="C116" s="250" t="s">
        <v>505</v>
      </c>
      <c r="D116" s="179">
        <v>5</v>
      </c>
      <c r="E116" s="214"/>
      <c r="F116" s="48">
        <v>527144</v>
      </c>
      <c r="G116" s="49">
        <v>492787</v>
      </c>
      <c r="H116" s="50">
        <v>34357</v>
      </c>
      <c r="I116" s="38">
        <v>22332</v>
      </c>
      <c r="J116" s="38">
        <v>12025</v>
      </c>
      <c r="K116" s="38">
        <v>3502723</v>
      </c>
      <c r="L116" s="39">
        <v>6.4000000000000003E-3</v>
      </c>
      <c r="M116"/>
      <c r="N116"/>
    </row>
    <row r="117" spans="1:14" x14ac:dyDescent="0.2">
      <c r="A117" s="58" t="s">
        <v>93</v>
      </c>
      <c r="B117" s="59" t="s">
        <v>94</v>
      </c>
      <c r="C117" s="250" t="s">
        <v>507</v>
      </c>
      <c r="D117" s="179">
        <v>8</v>
      </c>
      <c r="E117" s="214"/>
      <c r="F117" s="48">
        <v>561648</v>
      </c>
      <c r="G117" s="49">
        <v>528833</v>
      </c>
      <c r="H117" s="50">
        <v>32815</v>
      </c>
      <c r="I117" s="38">
        <v>21330</v>
      </c>
      <c r="J117" s="38">
        <v>11485</v>
      </c>
      <c r="K117" s="38">
        <v>4658761</v>
      </c>
      <c r="L117" s="39">
        <v>4.5999999999999999E-3</v>
      </c>
      <c r="M117"/>
      <c r="N117"/>
    </row>
    <row r="118" spans="1:14" x14ac:dyDescent="0.2">
      <c r="A118" s="133" t="s">
        <v>490</v>
      </c>
      <c r="B118" s="134" t="s">
        <v>491</v>
      </c>
      <c r="C118" s="266" t="s">
        <v>230</v>
      </c>
      <c r="D118" s="181">
        <v>64</v>
      </c>
      <c r="E118" s="215"/>
      <c r="F118" s="127">
        <v>874643</v>
      </c>
      <c r="G118" s="128">
        <v>841853</v>
      </c>
      <c r="H118" s="129">
        <v>32790</v>
      </c>
      <c r="I118" s="130">
        <v>21314</v>
      </c>
      <c r="J118" s="130">
        <v>11477</v>
      </c>
      <c r="K118" s="130">
        <v>5817912</v>
      </c>
      <c r="L118" s="131">
        <v>3.7000000000000002E-3</v>
      </c>
      <c r="M118"/>
      <c r="N118"/>
    </row>
    <row r="119" spans="1:14" x14ac:dyDescent="0.2">
      <c r="A119" s="58" t="s">
        <v>397</v>
      </c>
      <c r="B119" s="59" t="s">
        <v>398</v>
      </c>
      <c r="C119" s="250" t="s">
        <v>382</v>
      </c>
      <c r="D119" s="179">
        <v>48</v>
      </c>
      <c r="E119" s="214"/>
      <c r="F119" s="48">
        <v>503576</v>
      </c>
      <c r="G119" s="49">
        <v>471189</v>
      </c>
      <c r="H119" s="50">
        <v>32387</v>
      </c>
      <c r="I119" s="38">
        <v>21052</v>
      </c>
      <c r="J119" s="38">
        <v>11335</v>
      </c>
      <c r="K119" s="38">
        <v>2792166</v>
      </c>
      <c r="L119" s="39">
        <v>7.4999999999999997E-3</v>
      </c>
      <c r="M119"/>
      <c r="N119"/>
    </row>
    <row r="120" spans="1:14" x14ac:dyDescent="0.2">
      <c r="A120" s="58" t="s">
        <v>391</v>
      </c>
      <c r="B120" s="59" t="s">
        <v>392</v>
      </c>
      <c r="C120" s="250" t="s">
        <v>382</v>
      </c>
      <c r="D120" s="179">
        <v>47</v>
      </c>
      <c r="E120" s="214"/>
      <c r="F120" s="48">
        <v>513305</v>
      </c>
      <c r="G120" s="49">
        <v>481083</v>
      </c>
      <c r="H120" s="50">
        <v>32222</v>
      </c>
      <c r="I120" s="38">
        <v>20944</v>
      </c>
      <c r="J120" s="38">
        <v>11278</v>
      </c>
      <c r="K120" s="38">
        <v>3924545</v>
      </c>
      <c r="L120" s="39">
        <v>5.3E-3</v>
      </c>
      <c r="M120"/>
      <c r="N120"/>
    </row>
    <row r="121" spans="1:14" x14ac:dyDescent="0.2">
      <c r="A121" s="58" t="s">
        <v>315</v>
      </c>
      <c r="B121" s="59" t="s">
        <v>316</v>
      </c>
      <c r="C121" s="250" t="s">
        <v>510</v>
      </c>
      <c r="D121" s="179">
        <v>35</v>
      </c>
      <c r="E121" s="214"/>
      <c r="F121" s="48">
        <v>444492</v>
      </c>
      <c r="G121" s="49">
        <v>412545</v>
      </c>
      <c r="H121" s="50">
        <v>31947</v>
      </c>
      <c r="I121" s="38">
        <v>20766</v>
      </c>
      <c r="J121" s="38">
        <v>11181</v>
      </c>
      <c r="K121" s="38">
        <v>2591562</v>
      </c>
      <c r="L121" s="39">
        <v>8.0000000000000002E-3</v>
      </c>
      <c r="M121"/>
      <c r="N121"/>
    </row>
    <row r="122" spans="1:14" x14ac:dyDescent="0.2">
      <c r="A122" s="58" t="s">
        <v>200</v>
      </c>
      <c r="B122" s="59" t="s">
        <v>201</v>
      </c>
      <c r="C122" s="250" t="s">
        <v>195</v>
      </c>
      <c r="D122" s="179">
        <v>24</v>
      </c>
      <c r="E122" s="214"/>
      <c r="F122" s="48">
        <v>329056</v>
      </c>
      <c r="G122" s="49">
        <v>298230</v>
      </c>
      <c r="H122" s="50">
        <v>30826</v>
      </c>
      <c r="I122" s="38">
        <v>20037</v>
      </c>
      <c r="J122" s="38">
        <v>10789</v>
      </c>
      <c r="K122" s="38">
        <v>3164828</v>
      </c>
      <c r="L122" s="39">
        <v>6.3E-3</v>
      </c>
      <c r="M122"/>
      <c r="N122"/>
    </row>
    <row r="123" spans="1:14" x14ac:dyDescent="0.2">
      <c r="A123" s="156" t="s">
        <v>37</v>
      </c>
      <c r="B123" s="158" t="s">
        <v>38</v>
      </c>
      <c r="C123" s="270" t="s">
        <v>503</v>
      </c>
      <c r="D123" s="182" t="s">
        <v>39</v>
      </c>
      <c r="E123" s="214"/>
      <c r="F123" s="161">
        <v>389349</v>
      </c>
      <c r="G123" s="163">
        <v>358735</v>
      </c>
      <c r="H123" s="165">
        <v>30614</v>
      </c>
      <c r="I123" s="167">
        <v>19899</v>
      </c>
      <c r="J123" s="167">
        <v>10715</v>
      </c>
      <c r="K123" s="167">
        <v>0</v>
      </c>
      <c r="L123" s="169">
        <v>0</v>
      </c>
      <c r="M123"/>
      <c r="N123"/>
    </row>
    <row r="124" spans="1:14" x14ac:dyDescent="0.2">
      <c r="A124" s="58" t="s">
        <v>176</v>
      </c>
      <c r="B124" s="59" t="s">
        <v>177</v>
      </c>
      <c r="C124" s="250" t="s">
        <v>173</v>
      </c>
      <c r="D124" s="179">
        <v>21</v>
      </c>
      <c r="E124" s="214"/>
      <c r="F124" s="48">
        <v>621126</v>
      </c>
      <c r="G124" s="49">
        <v>590635</v>
      </c>
      <c r="H124" s="50">
        <v>30491</v>
      </c>
      <c r="I124" s="38">
        <v>19819</v>
      </c>
      <c r="J124" s="38">
        <v>10672</v>
      </c>
      <c r="K124" s="38">
        <v>5108889</v>
      </c>
      <c r="L124" s="39">
        <v>3.8999999999999998E-3</v>
      </c>
      <c r="M124"/>
      <c r="N124"/>
    </row>
    <row r="125" spans="1:14" x14ac:dyDescent="0.2">
      <c r="A125" s="58" t="s">
        <v>403</v>
      </c>
      <c r="B125" s="59" t="s">
        <v>404</v>
      </c>
      <c r="C125" s="250" t="s">
        <v>382</v>
      </c>
      <c r="D125" s="179">
        <v>48</v>
      </c>
      <c r="E125" s="214"/>
      <c r="F125" s="48">
        <v>501001</v>
      </c>
      <c r="G125" s="49">
        <v>470982</v>
      </c>
      <c r="H125" s="50">
        <v>30019</v>
      </c>
      <c r="I125" s="38">
        <v>19512</v>
      </c>
      <c r="J125" s="38">
        <v>10507</v>
      </c>
      <c r="K125" s="38">
        <v>3658888</v>
      </c>
      <c r="L125" s="39">
        <v>5.3E-3</v>
      </c>
      <c r="M125"/>
      <c r="N125"/>
    </row>
    <row r="126" spans="1:14" x14ac:dyDescent="0.2">
      <c r="A126" s="58" t="s">
        <v>267</v>
      </c>
      <c r="B126" s="59" t="s">
        <v>268</v>
      </c>
      <c r="C126" s="250" t="s">
        <v>510</v>
      </c>
      <c r="D126" s="179">
        <v>31</v>
      </c>
      <c r="E126" s="214"/>
      <c r="F126" s="48">
        <v>331369</v>
      </c>
      <c r="G126" s="49">
        <v>301471</v>
      </c>
      <c r="H126" s="50">
        <v>29898</v>
      </c>
      <c r="I126" s="38">
        <v>19434</v>
      </c>
      <c r="J126" s="38">
        <v>10464</v>
      </c>
      <c r="K126" s="38">
        <v>1395361</v>
      </c>
      <c r="L126" s="39">
        <v>1.3899999999999999E-2</v>
      </c>
      <c r="M126"/>
      <c r="N126"/>
    </row>
    <row r="127" spans="1:14" x14ac:dyDescent="0.2">
      <c r="A127" s="74" t="s">
        <v>383</v>
      </c>
      <c r="B127" s="75" t="s">
        <v>384</v>
      </c>
      <c r="C127" s="255" t="s">
        <v>382</v>
      </c>
      <c r="D127" s="180">
        <v>46</v>
      </c>
      <c r="E127" s="215"/>
      <c r="F127" s="76">
        <v>745832</v>
      </c>
      <c r="G127" s="77">
        <v>716006</v>
      </c>
      <c r="H127" s="78">
        <v>29826</v>
      </c>
      <c r="I127" s="79">
        <v>19387</v>
      </c>
      <c r="J127" s="79">
        <v>10439</v>
      </c>
      <c r="K127" s="79">
        <v>5177943</v>
      </c>
      <c r="L127" s="80">
        <v>3.7000000000000002E-3</v>
      </c>
      <c r="M127"/>
      <c r="N127"/>
    </row>
    <row r="128" spans="1:14" x14ac:dyDescent="0.2">
      <c r="A128" s="58" t="s">
        <v>186</v>
      </c>
      <c r="B128" s="59" t="s">
        <v>187</v>
      </c>
      <c r="C128" s="250" t="s">
        <v>173</v>
      </c>
      <c r="D128" s="179">
        <v>22</v>
      </c>
      <c r="E128" s="214"/>
      <c r="F128" s="48">
        <v>926624</v>
      </c>
      <c r="G128" s="49">
        <v>897559</v>
      </c>
      <c r="H128" s="50">
        <v>29065</v>
      </c>
      <c r="I128" s="38">
        <v>18892</v>
      </c>
      <c r="J128" s="38">
        <v>10173</v>
      </c>
      <c r="K128" s="38">
        <v>11620441</v>
      </c>
      <c r="L128" s="39">
        <v>1.6000000000000001E-3</v>
      </c>
      <c r="M128"/>
      <c r="N128"/>
    </row>
    <row r="129" spans="1:14" x14ac:dyDescent="0.2">
      <c r="A129" s="58" t="s">
        <v>117</v>
      </c>
      <c r="B129" s="59" t="s">
        <v>118</v>
      </c>
      <c r="C129" s="250" t="s">
        <v>506</v>
      </c>
      <c r="D129" s="179">
        <v>12</v>
      </c>
      <c r="E129" s="214"/>
      <c r="F129" s="48">
        <v>316782</v>
      </c>
      <c r="G129" s="49">
        <v>287727</v>
      </c>
      <c r="H129" s="50">
        <v>29055</v>
      </c>
      <c r="I129" s="38">
        <v>18886</v>
      </c>
      <c r="J129" s="38">
        <v>10169</v>
      </c>
      <c r="K129" s="38">
        <v>1877430</v>
      </c>
      <c r="L129" s="39">
        <v>1.01E-2</v>
      </c>
      <c r="M129"/>
      <c r="N129"/>
    </row>
    <row r="130" spans="1:14" x14ac:dyDescent="0.2">
      <c r="A130" s="58" t="s">
        <v>303</v>
      </c>
      <c r="B130" s="59" t="s">
        <v>304</v>
      </c>
      <c r="C130" s="250" t="s">
        <v>510</v>
      </c>
      <c r="D130" s="179">
        <v>34</v>
      </c>
      <c r="E130" s="214"/>
      <c r="F130" s="48">
        <v>293077</v>
      </c>
      <c r="G130" s="49">
        <v>264083</v>
      </c>
      <c r="H130" s="50">
        <v>28994</v>
      </c>
      <c r="I130" s="38">
        <v>18846</v>
      </c>
      <c r="J130" s="38">
        <v>10148</v>
      </c>
      <c r="K130" s="38">
        <v>1347928</v>
      </c>
      <c r="L130" s="39">
        <v>1.4E-2</v>
      </c>
      <c r="M130"/>
      <c r="N130"/>
    </row>
    <row r="131" spans="1:14" x14ac:dyDescent="0.2">
      <c r="A131" s="58" t="s">
        <v>277</v>
      </c>
      <c r="B131" s="59" t="s">
        <v>278</v>
      </c>
      <c r="C131" s="250" t="s">
        <v>510</v>
      </c>
      <c r="D131" s="179">
        <v>31</v>
      </c>
      <c r="E131" s="214"/>
      <c r="F131" s="48">
        <v>103744</v>
      </c>
      <c r="G131" s="49">
        <v>75047</v>
      </c>
      <c r="H131" s="50">
        <v>28697</v>
      </c>
      <c r="I131" s="38">
        <v>18653</v>
      </c>
      <c r="J131" s="38">
        <v>10044</v>
      </c>
      <c r="K131" s="38">
        <v>641980</v>
      </c>
      <c r="L131" s="39">
        <v>2.9100000000000001E-2</v>
      </c>
      <c r="M131"/>
      <c r="N131"/>
    </row>
    <row r="132" spans="1:14" x14ac:dyDescent="0.2">
      <c r="A132" s="58" t="s">
        <v>289</v>
      </c>
      <c r="B132" s="59" t="s">
        <v>290</v>
      </c>
      <c r="C132" s="250" t="s">
        <v>232</v>
      </c>
      <c r="D132" s="179">
        <v>32</v>
      </c>
      <c r="E132" s="214"/>
      <c r="F132" s="48">
        <v>434128</v>
      </c>
      <c r="G132" s="49">
        <v>405506</v>
      </c>
      <c r="H132" s="50">
        <v>28622</v>
      </c>
      <c r="I132" s="38">
        <v>18604</v>
      </c>
      <c r="J132" s="38">
        <v>10018</v>
      </c>
      <c r="K132" s="38">
        <v>3669004</v>
      </c>
      <c r="L132" s="39">
        <v>5.1000000000000004E-3</v>
      </c>
      <c r="M132"/>
      <c r="N132"/>
    </row>
    <row r="133" spans="1:14" x14ac:dyDescent="0.2">
      <c r="A133" s="58" t="s">
        <v>192</v>
      </c>
      <c r="B133" s="59" t="s">
        <v>193</v>
      </c>
      <c r="C133" s="250" t="s">
        <v>195</v>
      </c>
      <c r="D133" s="179">
        <v>24</v>
      </c>
      <c r="E133" s="214"/>
      <c r="F133" s="48">
        <v>501550</v>
      </c>
      <c r="G133" s="49">
        <v>473449</v>
      </c>
      <c r="H133" s="50">
        <v>28101</v>
      </c>
      <c r="I133" s="38">
        <v>18266</v>
      </c>
      <c r="J133" s="38">
        <v>9835</v>
      </c>
      <c r="K133" s="38">
        <v>4761731</v>
      </c>
      <c r="L133" s="39">
        <v>3.8E-3</v>
      </c>
      <c r="M133"/>
      <c r="N133"/>
    </row>
    <row r="134" spans="1:14" x14ac:dyDescent="0.2">
      <c r="A134" s="58" t="s">
        <v>154</v>
      </c>
      <c r="B134" s="59" t="s">
        <v>155</v>
      </c>
      <c r="C134" s="250" t="s">
        <v>508</v>
      </c>
      <c r="D134" s="179">
        <v>19</v>
      </c>
      <c r="E134" s="214"/>
      <c r="F134" s="48">
        <v>529892</v>
      </c>
      <c r="G134" s="49">
        <v>501965</v>
      </c>
      <c r="H134" s="50">
        <v>27927</v>
      </c>
      <c r="I134" s="38">
        <v>18153</v>
      </c>
      <c r="J134" s="38">
        <v>9774</v>
      </c>
      <c r="K134" s="38">
        <v>2056002</v>
      </c>
      <c r="L134" s="39">
        <v>8.8000000000000005E-3</v>
      </c>
      <c r="M134"/>
      <c r="N134"/>
    </row>
    <row r="135" spans="1:14" x14ac:dyDescent="0.2">
      <c r="A135" s="58" t="s">
        <v>285</v>
      </c>
      <c r="B135" s="59" t="s">
        <v>286</v>
      </c>
      <c r="C135" s="250" t="s">
        <v>232</v>
      </c>
      <c r="D135" s="179">
        <v>32</v>
      </c>
      <c r="E135" s="214"/>
      <c r="F135" s="48">
        <v>426432</v>
      </c>
      <c r="G135" s="49">
        <v>398546</v>
      </c>
      <c r="H135" s="50">
        <v>27886</v>
      </c>
      <c r="I135" s="38">
        <v>18126</v>
      </c>
      <c r="J135" s="38">
        <v>9760</v>
      </c>
      <c r="K135" s="38">
        <v>3267431</v>
      </c>
      <c r="L135" s="39">
        <v>5.4999999999999997E-3</v>
      </c>
      <c r="M135"/>
      <c r="N135"/>
    </row>
    <row r="136" spans="1:14" x14ac:dyDescent="0.2">
      <c r="A136" s="58" t="s">
        <v>301</v>
      </c>
      <c r="B136" s="59" t="s">
        <v>302</v>
      </c>
      <c r="C136" s="250" t="s">
        <v>510</v>
      </c>
      <c r="D136" s="179">
        <v>34</v>
      </c>
      <c r="E136" s="214"/>
      <c r="F136" s="48">
        <v>475620</v>
      </c>
      <c r="G136" s="49">
        <v>447802</v>
      </c>
      <c r="H136" s="50">
        <v>27818</v>
      </c>
      <c r="I136" s="38">
        <v>18082</v>
      </c>
      <c r="J136" s="38">
        <v>9736</v>
      </c>
      <c r="K136" s="38">
        <v>2273160</v>
      </c>
      <c r="L136" s="39">
        <v>8.0000000000000002E-3</v>
      </c>
      <c r="M136"/>
      <c r="N136"/>
    </row>
    <row r="137" spans="1:14" x14ac:dyDescent="0.2">
      <c r="A137" s="58" t="s">
        <v>142</v>
      </c>
      <c r="B137" s="59" t="s">
        <v>143</v>
      </c>
      <c r="C137" s="250" t="s">
        <v>508</v>
      </c>
      <c r="D137" s="179">
        <v>18</v>
      </c>
      <c r="E137" s="214"/>
      <c r="F137" s="48">
        <v>315812</v>
      </c>
      <c r="G137" s="49">
        <v>288112</v>
      </c>
      <c r="H137" s="50">
        <v>27700</v>
      </c>
      <c r="I137" s="38">
        <v>18005</v>
      </c>
      <c r="J137" s="38">
        <v>9695</v>
      </c>
      <c r="K137" s="38">
        <v>2605124</v>
      </c>
      <c r="L137" s="39">
        <v>6.8999999999999999E-3</v>
      </c>
      <c r="M137"/>
      <c r="N137"/>
    </row>
    <row r="138" spans="1:14" x14ac:dyDescent="0.2">
      <c r="A138" s="58" t="s">
        <v>105</v>
      </c>
      <c r="B138" s="59" t="s">
        <v>106</v>
      </c>
      <c r="C138" s="250" t="s">
        <v>507</v>
      </c>
      <c r="D138" s="179">
        <v>9</v>
      </c>
      <c r="E138" s="214"/>
      <c r="F138" s="48">
        <v>432741</v>
      </c>
      <c r="G138" s="49">
        <v>405500</v>
      </c>
      <c r="H138" s="50">
        <v>27241</v>
      </c>
      <c r="I138" s="38">
        <v>17707</v>
      </c>
      <c r="J138" s="38">
        <v>9534</v>
      </c>
      <c r="K138" s="38">
        <v>4647142</v>
      </c>
      <c r="L138" s="39">
        <v>3.8E-3</v>
      </c>
      <c r="M138"/>
      <c r="N138"/>
    </row>
    <row r="139" spans="1:14" x14ac:dyDescent="0.2">
      <c r="A139" s="156" t="s">
        <v>447</v>
      </c>
      <c r="B139" s="158" t="s">
        <v>448</v>
      </c>
      <c r="C139" s="270" t="s">
        <v>444</v>
      </c>
      <c r="D139" s="185">
        <v>54</v>
      </c>
      <c r="E139" s="214"/>
      <c r="F139" s="161">
        <v>395700</v>
      </c>
      <c r="G139" s="163">
        <v>368766</v>
      </c>
      <c r="H139" s="165">
        <v>26934</v>
      </c>
      <c r="I139" s="167">
        <v>17507</v>
      </c>
      <c r="J139" s="167">
        <v>9427</v>
      </c>
      <c r="K139" s="167">
        <v>0</v>
      </c>
      <c r="L139" s="169">
        <v>0</v>
      </c>
      <c r="M139"/>
      <c r="N139"/>
    </row>
    <row r="140" spans="1:14" x14ac:dyDescent="0.2">
      <c r="A140" s="156" t="s">
        <v>351</v>
      </c>
      <c r="B140" s="158" t="s">
        <v>352</v>
      </c>
      <c r="C140" s="270" t="s">
        <v>504</v>
      </c>
      <c r="D140" s="185">
        <v>40</v>
      </c>
      <c r="E140" s="214"/>
      <c r="F140" s="161">
        <v>474399</v>
      </c>
      <c r="G140" s="163">
        <v>447978</v>
      </c>
      <c r="H140" s="165">
        <v>26421</v>
      </c>
      <c r="I140" s="167">
        <v>17174</v>
      </c>
      <c r="J140" s="167">
        <v>9247</v>
      </c>
      <c r="K140" s="167">
        <v>0</v>
      </c>
      <c r="L140" s="169">
        <v>0</v>
      </c>
      <c r="M140"/>
      <c r="N140"/>
    </row>
    <row r="141" spans="1:14" x14ac:dyDescent="0.2">
      <c r="A141" s="58" t="s">
        <v>291</v>
      </c>
      <c r="B141" s="59" t="s">
        <v>292</v>
      </c>
      <c r="C141" s="250" t="s">
        <v>232</v>
      </c>
      <c r="D141" s="179">
        <v>32</v>
      </c>
      <c r="E141" s="214"/>
      <c r="F141" s="48">
        <v>399432</v>
      </c>
      <c r="G141" s="49">
        <v>373631</v>
      </c>
      <c r="H141" s="50">
        <v>25801</v>
      </c>
      <c r="I141" s="38">
        <v>16771</v>
      </c>
      <c r="J141" s="38">
        <v>9030</v>
      </c>
      <c r="K141" s="38">
        <v>2977219</v>
      </c>
      <c r="L141" s="39">
        <v>5.5999999999999999E-3</v>
      </c>
      <c r="M141"/>
      <c r="N141"/>
    </row>
    <row r="142" spans="1:14" x14ac:dyDescent="0.2">
      <c r="A142" s="58" t="s">
        <v>347</v>
      </c>
      <c r="B142" s="59" t="s">
        <v>348</v>
      </c>
      <c r="C142" s="250" t="s">
        <v>504</v>
      </c>
      <c r="D142" s="179">
        <v>38</v>
      </c>
      <c r="E142" s="214"/>
      <c r="F142" s="48">
        <v>237103</v>
      </c>
      <c r="G142" s="49">
        <v>211369</v>
      </c>
      <c r="H142" s="50">
        <v>25734</v>
      </c>
      <c r="I142" s="38">
        <v>16727</v>
      </c>
      <c r="J142" s="38">
        <v>9007</v>
      </c>
      <c r="K142" s="38">
        <v>1959260</v>
      </c>
      <c r="L142" s="39">
        <v>8.5000000000000006E-3</v>
      </c>
      <c r="M142"/>
      <c r="N142"/>
    </row>
    <row r="143" spans="1:14" x14ac:dyDescent="0.2">
      <c r="A143" s="58" t="s">
        <v>81</v>
      </c>
      <c r="B143" s="59" t="s">
        <v>82</v>
      </c>
      <c r="C143" s="250" t="s">
        <v>505</v>
      </c>
      <c r="D143" s="179">
        <v>6</v>
      </c>
      <c r="E143" s="214"/>
      <c r="F143" s="48">
        <v>253298</v>
      </c>
      <c r="G143" s="49">
        <v>228119</v>
      </c>
      <c r="H143" s="50">
        <v>25179</v>
      </c>
      <c r="I143" s="38">
        <v>16366</v>
      </c>
      <c r="J143" s="38">
        <v>8813</v>
      </c>
      <c r="K143" s="38">
        <v>1489483</v>
      </c>
      <c r="L143" s="39">
        <v>1.0999999999999999E-2</v>
      </c>
      <c r="M143"/>
      <c r="N143"/>
    </row>
    <row r="144" spans="1:14" x14ac:dyDescent="0.2">
      <c r="A144" s="58" t="s">
        <v>162</v>
      </c>
      <c r="B144" s="59" t="s">
        <v>163</v>
      </c>
      <c r="C144" s="250" t="s">
        <v>173</v>
      </c>
      <c r="D144" s="179">
        <v>20</v>
      </c>
      <c r="E144" s="214"/>
      <c r="F144" s="48">
        <v>306016</v>
      </c>
      <c r="G144" s="49">
        <v>281317</v>
      </c>
      <c r="H144" s="50">
        <v>24699</v>
      </c>
      <c r="I144" s="38">
        <v>16054</v>
      </c>
      <c r="J144" s="38">
        <v>8645</v>
      </c>
      <c r="K144" s="38">
        <v>4191227</v>
      </c>
      <c r="L144" s="39">
        <v>3.8E-3</v>
      </c>
      <c r="M144"/>
      <c r="N144"/>
    </row>
    <row r="145" spans="1:14" x14ac:dyDescent="0.2">
      <c r="A145" s="133" t="s">
        <v>103</v>
      </c>
      <c r="B145" s="134" t="s">
        <v>104</v>
      </c>
      <c r="C145" s="266" t="s">
        <v>507</v>
      </c>
      <c r="D145" s="181">
        <v>8</v>
      </c>
      <c r="E145" s="215"/>
      <c r="F145" s="127">
        <v>260755</v>
      </c>
      <c r="G145" s="128">
        <v>236768</v>
      </c>
      <c r="H145" s="129">
        <v>23987</v>
      </c>
      <c r="I145" s="130">
        <v>15592</v>
      </c>
      <c r="J145" s="130">
        <v>8395</v>
      </c>
      <c r="K145" s="130">
        <v>3120658</v>
      </c>
      <c r="L145" s="131">
        <v>5.0000000000000001E-3</v>
      </c>
      <c r="M145"/>
      <c r="N145"/>
    </row>
    <row r="146" spans="1:14" x14ac:dyDescent="0.2">
      <c r="A146" s="58" t="s">
        <v>309</v>
      </c>
      <c r="B146" s="59" t="s">
        <v>310</v>
      </c>
      <c r="C146" s="250" t="s">
        <v>510</v>
      </c>
      <c r="D146" s="179">
        <v>34</v>
      </c>
      <c r="E146" s="214"/>
      <c r="F146" s="48">
        <v>307903</v>
      </c>
      <c r="G146" s="49">
        <v>284260</v>
      </c>
      <c r="H146" s="50">
        <v>23643</v>
      </c>
      <c r="I146" s="38">
        <v>15368</v>
      </c>
      <c r="J146" s="38">
        <v>8275</v>
      </c>
      <c r="K146" s="38">
        <v>1279625</v>
      </c>
      <c r="L146" s="39">
        <v>1.2E-2</v>
      </c>
      <c r="M146"/>
      <c r="N146"/>
    </row>
    <row r="147" spans="1:14" x14ac:dyDescent="0.2">
      <c r="A147" s="58" t="s">
        <v>335</v>
      </c>
      <c r="B147" s="59" t="s">
        <v>336</v>
      </c>
      <c r="C147" s="250" t="s">
        <v>504</v>
      </c>
      <c r="D147" s="179">
        <v>37</v>
      </c>
      <c r="E147" s="214"/>
      <c r="F147" s="48">
        <v>569297</v>
      </c>
      <c r="G147" s="49">
        <v>546438</v>
      </c>
      <c r="H147" s="50">
        <v>22859</v>
      </c>
      <c r="I147" s="38">
        <v>14858</v>
      </c>
      <c r="J147" s="38">
        <v>8001</v>
      </c>
      <c r="K147" s="38">
        <v>4546551</v>
      </c>
      <c r="L147" s="39">
        <v>3.3E-3</v>
      </c>
      <c r="M147"/>
      <c r="N147"/>
    </row>
    <row r="148" spans="1:14" x14ac:dyDescent="0.2">
      <c r="A148" s="58" t="s">
        <v>474</v>
      </c>
      <c r="B148" s="59" t="s">
        <v>475</v>
      </c>
      <c r="C148" s="250" t="s">
        <v>444</v>
      </c>
      <c r="D148" s="179">
        <v>63</v>
      </c>
      <c r="E148" s="214"/>
      <c r="F148" s="48">
        <v>189455</v>
      </c>
      <c r="G148" s="49">
        <v>166880</v>
      </c>
      <c r="H148" s="50">
        <v>22575</v>
      </c>
      <c r="I148" s="38">
        <v>14674</v>
      </c>
      <c r="J148" s="38">
        <v>7901</v>
      </c>
      <c r="K148" s="38">
        <v>1660843</v>
      </c>
      <c r="L148" s="39">
        <v>8.8000000000000005E-3</v>
      </c>
      <c r="M148"/>
      <c r="N148"/>
    </row>
    <row r="149" spans="1:14" x14ac:dyDescent="0.2">
      <c r="A149" s="58" t="s">
        <v>257</v>
      </c>
      <c r="B149" s="59" t="s">
        <v>258</v>
      </c>
      <c r="C149" s="250" t="s">
        <v>510</v>
      </c>
      <c r="D149" s="179">
        <v>31</v>
      </c>
      <c r="E149" s="214"/>
      <c r="F149" s="48">
        <v>276153</v>
      </c>
      <c r="G149" s="49">
        <v>253925</v>
      </c>
      <c r="H149" s="50">
        <v>22228</v>
      </c>
      <c r="I149" s="38">
        <v>14448</v>
      </c>
      <c r="J149" s="38">
        <v>7780</v>
      </c>
      <c r="K149" s="38">
        <v>1579807</v>
      </c>
      <c r="L149" s="39">
        <v>9.1000000000000004E-3</v>
      </c>
      <c r="M149"/>
      <c r="N149"/>
    </row>
    <row r="150" spans="1:14" x14ac:dyDescent="0.2">
      <c r="A150" s="58" t="s">
        <v>409</v>
      </c>
      <c r="B150" s="59" t="s">
        <v>410</v>
      </c>
      <c r="C150" s="250" t="s">
        <v>382</v>
      </c>
      <c r="D150" s="179">
        <v>49</v>
      </c>
      <c r="E150" s="214"/>
      <c r="F150" s="48">
        <v>166430</v>
      </c>
      <c r="G150" s="49">
        <v>144698</v>
      </c>
      <c r="H150" s="50">
        <v>21732</v>
      </c>
      <c r="I150" s="38">
        <v>14126</v>
      </c>
      <c r="J150" s="38">
        <v>7606</v>
      </c>
      <c r="K150" s="38">
        <v>1160745</v>
      </c>
      <c r="L150" s="39">
        <v>1.2200000000000001E-2</v>
      </c>
      <c r="M150"/>
      <c r="N150"/>
    </row>
    <row r="151" spans="1:14" x14ac:dyDescent="0.2">
      <c r="A151" s="58" t="s">
        <v>307</v>
      </c>
      <c r="B151" s="59" t="s">
        <v>308</v>
      </c>
      <c r="C151" s="250" t="s">
        <v>510</v>
      </c>
      <c r="D151" s="179">
        <v>34</v>
      </c>
      <c r="E151" s="214"/>
      <c r="F151" s="48">
        <v>335690</v>
      </c>
      <c r="G151" s="49">
        <v>314497</v>
      </c>
      <c r="H151" s="50">
        <v>21193</v>
      </c>
      <c r="I151" s="38">
        <v>13775</v>
      </c>
      <c r="J151" s="38">
        <v>7418</v>
      </c>
      <c r="K151" s="38">
        <v>1701930</v>
      </c>
      <c r="L151" s="39">
        <v>8.0999999999999996E-3</v>
      </c>
      <c r="M151"/>
      <c r="N151"/>
    </row>
    <row r="152" spans="1:14" x14ac:dyDescent="0.2">
      <c r="A152" s="156" t="s">
        <v>453</v>
      </c>
      <c r="B152" s="158" t="s">
        <v>454</v>
      </c>
      <c r="C152" s="270" t="s">
        <v>444</v>
      </c>
      <c r="D152" s="182" t="s">
        <v>455</v>
      </c>
      <c r="E152" s="214"/>
      <c r="F152" s="161">
        <v>288959</v>
      </c>
      <c r="G152" s="163">
        <v>268237</v>
      </c>
      <c r="H152" s="165">
        <v>20722</v>
      </c>
      <c r="I152" s="167">
        <v>13469</v>
      </c>
      <c r="J152" s="167">
        <v>7253</v>
      </c>
      <c r="K152" s="167">
        <v>0</v>
      </c>
      <c r="L152" s="169">
        <v>0</v>
      </c>
      <c r="M152"/>
      <c r="N152"/>
    </row>
    <row r="153" spans="1:14" x14ac:dyDescent="0.2">
      <c r="A153" s="58" t="s">
        <v>194</v>
      </c>
      <c r="B153" s="59" t="s">
        <v>195</v>
      </c>
      <c r="C153" s="250" t="s">
        <v>195</v>
      </c>
      <c r="D153" s="179">
        <v>24</v>
      </c>
      <c r="E153" s="214"/>
      <c r="F153" s="48">
        <v>486215</v>
      </c>
      <c r="G153" s="49">
        <v>467816</v>
      </c>
      <c r="H153" s="50">
        <v>18399</v>
      </c>
      <c r="I153" s="38">
        <v>11959</v>
      </c>
      <c r="J153" s="38">
        <v>6440</v>
      </c>
      <c r="K153" s="38">
        <v>4574544</v>
      </c>
      <c r="L153" s="39">
        <v>2.5999999999999999E-3</v>
      </c>
      <c r="M153"/>
      <c r="N153"/>
    </row>
    <row r="154" spans="1:14" x14ac:dyDescent="0.2">
      <c r="A154" s="58" t="s">
        <v>132</v>
      </c>
      <c r="B154" s="59" t="s">
        <v>133</v>
      </c>
      <c r="C154" s="250" t="s">
        <v>506</v>
      </c>
      <c r="D154" s="179">
        <v>17</v>
      </c>
      <c r="E154" s="214"/>
      <c r="F154" s="48">
        <v>1763371</v>
      </c>
      <c r="G154" s="49">
        <v>1745307</v>
      </c>
      <c r="H154" s="50">
        <v>18064</v>
      </c>
      <c r="I154" s="38">
        <v>11742</v>
      </c>
      <c r="J154" s="38">
        <v>6322</v>
      </c>
      <c r="K154" s="38">
        <v>13458100</v>
      </c>
      <c r="L154" s="39">
        <v>8.9999999999999998E-4</v>
      </c>
      <c r="M154"/>
      <c r="N154"/>
    </row>
    <row r="155" spans="1:14" x14ac:dyDescent="0.2">
      <c r="A155" s="58" t="s">
        <v>231</v>
      </c>
      <c r="B155" s="59" t="s">
        <v>232</v>
      </c>
      <c r="C155" s="250" t="s">
        <v>230</v>
      </c>
      <c r="D155" s="179">
        <v>29</v>
      </c>
      <c r="E155" s="214"/>
      <c r="F155" s="48">
        <v>181690</v>
      </c>
      <c r="G155" s="49">
        <v>164036</v>
      </c>
      <c r="H155" s="50">
        <v>17654</v>
      </c>
      <c r="I155" s="38">
        <v>11475</v>
      </c>
      <c r="J155" s="38">
        <v>6179</v>
      </c>
      <c r="K155" s="38">
        <v>1855635</v>
      </c>
      <c r="L155" s="39">
        <v>6.1999999999999998E-3</v>
      </c>
      <c r="M155"/>
      <c r="N155"/>
    </row>
    <row r="156" spans="1:14" x14ac:dyDescent="0.2">
      <c r="A156" s="58" t="s">
        <v>215</v>
      </c>
      <c r="B156" s="59" t="s">
        <v>216</v>
      </c>
      <c r="C156" s="250" t="s">
        <v>230</v>
      </c>
      <c r="D156" s="179">
        <v>27</v>
      </c>
      <c r="E156" s="214"/>
      <c r="F156" s="48">
        <v>302207</v>
      </c>
      <c r="G156" s="49">
        <v>284604</v>
      </c>
      <c r="H156" s="50">
        <v>17603</v>
      </c>
      <c r="I156" s="38">
        <v>11442</v>
      </c>
      <c r="J156" s="38">
        <v>6161</v>
      </c>
      <c r="K156" s="38">
        <v>1836342</v>
      </c>
      <c r="L156" s="39">
        <v>6.1999999999999998E-3</v>
      </c>
      <c r="M156"/>
      <c r="N156"/>
    </row>
    <row r="157" spans="1:14" x14ac:dyDescent="0.2">
      <c r="A157" s="156" t="s">
        <v>407</v>
      </c>
      <c r="B157" s="158" t="s">
        <v>408</v>
      </c>
      <c r="C157" s="270" t="s">
        <v>382</v>
      </c>
      <c r="D157" s="185">
        <v>48</v>
      </c>
      <c r="E157" s="214"/>
      <c r="F157" s="161">
        <v>237851</v>
      </c>
      <c r="G157" s="163">
        <v>220547</v>
      </c>
      <c r="H157" s="165">
        <v>17304</v>
      </c>
      <c r="I157" s="167">
        <v>11248</v>
      </c>
      <c r="J157" s="167">
        <v>6056</v>
      </c>
      <c r="K157" s="167">
        <v>0</v>
      </c>
      <c r="L157" s="169">
        <v>0</v>
      </c>
      <c r="M157"/>
      <c r="N157"/>
    </row>
    <row r="158" spans="1:14" x14ac:dyDescent="0.2">
      <c r="A158" s="58" t="s">
        <v>255</v>
      </c>
      <c r="B158" s="59" t="s">
        <v>256</v>
      </c>
      <c r="C158" s="250" t="s">
        <v>508</v>
      </c>
      <c r="D158" s="179">
        <v>31</v>
      </c>
      <c r="E158" s="214"/>
      <c r="F158" s="48">
        <v>320155</v>
      </c>
      <c r="G158" s="49">
        <v>303269</v>
      </c>
      <c r="H158" s="50">
        <v>16886</v>
      </c>
      <c r="I158" s="38">
        <v>10976</v>
      </c>
      <c r="J158" s="38">
        <v>5910</v>
      </c>
      <c r="K158" s="38">
        <v>1501992</v>
      </c>
      <c r="L158" s="39">
        <v>7.3000000000000001E-3</v>
      </c>
      <c r="M158"/>
      <c r="N158"/>
    </row>
    <row r="159" spans="1:14" x14ac:dyDescent="0.2">
      <c r="A159" s="58" t="s">
        <v>287</v>
      </c>
      <c r="B159" s="59" t="s">
        <v>288</v>
      </c>
      <c r="C159" s="250" t="s">
        <v>232</v>
      </c>
      <c r="D159" s="179">
        <v>32</v>
      </c>
      <c r="E159" s="214"/>
      <c r="F159" s="48">
        <v>252737</v>
      </c>
      <c r="G159" s="49">
        <v>235891</v>
      </c>
      <c r="H159" s="50">
        <v>16846</v>
      </c>
      <c r="I159" s="38">
        <v>10950</v>
      </c>
      <c r="J159" s="38">
        <v>5896</v>
      </c>
      <c r="K159" s="38">
        <v>1824196</v>
      </c>
      <c r="L159" s="39">
        <v>6.0000000000000001E-3</v>
      </c>
      <c r="M159"/>
      <c r="N159"/>
    </row>
    <row r="160" spans="1:14" x14ac:dyDescent="0.2">
      <c r="A160" s="58" t="s">
        <v>379</v>
      </c>
      <c r="B160" s="59" t="s">
        <v>380</v>
      </c>
      <c r="C160" s="250" t="s">
        <v>382</v>
      </c>
      <c r="D160" s="179">
        <v>46</v>
      </c>
      <c r="E160" s="214"/>
      <c r="F160" s="48">
        <v>163962</v>
      </c>
      <c r="G160" s="49">
        <v>147290</v>
      </c>
      <c r="H160" s="50">
        <v>16672</v>
      </c>
      <c r="I160" s="38">
        <v>10837</v>
      </c>
      <c r="J160" s="38">
        <v>5835</v>
      </c>
      <c r="K160" s="38">
        <v>1797036</v>
      </c>
      <c r="L160" s="39">
        <v>6.0000000000000001E-3</v>
      </c>
      <c r="M160"/>
      <c r="N160"/>
    </row>
    <row r="161" spans="1:14" x14ac:dyDescent="0.2">
      <c r="A161" s="156" t="s">
        <v>170</v>
      </c>
      <c r="B161" s="158" t="s">
        <v>171</v>
      </c>
      <c r="C161" s="270" t="s">
        <v>173</v>
      </c>
      <c r="D161" s="185">
        <v>20</v>
      </c>
      <c r="E161" s="214"/>
      <c r="F161" s="161">
        <v>164987</v>
      </c>
      <c r="G161" s="163">
        <v>148670</v>
      </c>
      <c r="H161" s="165">
        <v>16317</v>
      </c>
      <c r="I161" s="167">
        <v>10606</v>
      </c>
      <c r="J161" s="167">
        <v>5711</v>
      </c>
      <c r="K161" s="167">
        <v>0</v>
      </c>
      <c r="L161" s="169">
        <v>0</v>
      </c>
      <c r="M161"/>
      <c r="N161"/>
    </row>
    <row r="162" spans="1:14" x14ac:dyDescent="0.2">
      <c r="A162" s="58" t="s">
        <v>369</v>
      </c>
      <c r="B162" s="59" t="s">
        <v>370</v>
      </c>
      <c r="C162" s="250" t="s">
        <v>382</v>
      </c>
      <c r="D162" s="179">
        <v>46</v>
      </c>
      <c r="E162" s="214"/>
      <c r="F162" s="48">
        <v>173257</v>
      </c>
      <c r="G162" s="49">
        <v>157885</v>
      </c>
      <c r="H162" s="50">
        <v>15372</v>
      </c>
      <c r="I162" s="38">
        <v>9992</v>
      </c>
      <c r="J162" s="38">
        <v>5380</v>
      </c>
      <c r="K162" s="38">
        <v>929751</v>
      </c>
      <c r="L162" s="39">
        <v>1.0699999999999999E-2</v>
      </c>
      <c r="M162"/>
      <c r="N162"/>
    </row>
    <row r="163" spans="1:14" x14ac:dyDescent="0.2">
      <c r="A163" s="58" t="s">
        <v>299</v>
      </c>
      <c r="B163" s="59" t="s">
        <v>300</v>
      </c>
      <c r="C163" s="250" t="s">
        <v>510</v>
      </c>
      <c r="D163" s="179">
        <v>34</v>
      </c>
      <c r="E163" s="214"/>
      <c r="F163" s="48">
        <v>260047</v>
      </c>
      <c r="G163" s="49">
        <v>245150</v>
      </c>
      <c r="H163" s="50">
        <v>14897</v>
      </c>
      <c r="I163" s="38">
        <v>9683</v>
      </c>
      <c r="J163" s="38">
        <v>5214</v>
      </c>
      <c r="K163" s="38">
        <v>1373383</v>
      </c>
      <c r="L163" s="39">
        <v>7.1000000000000004E-3</v>
      </c>
      <c r="M163"/>
      <c r="N163"/>
    </row>
    <row r="164" spans="1:14" x14ac:dyDescent="0.2">
      <c r="A164" s="58" t="s">
        <v>166</v>
      </c>
      <c r="B164" s="59" t="s">
        <v>167</v>
      </c>
      <c r="C164" s="250" t="s">
        <v>173</v>
      </c>
      <c r="D164" s="179">
        <v>20</v>
      </c>
      <c r="E164" s="214"/>
      <c r="F164" s="48">
        <v>182717</v>
      </c>
      <c r="G164" s="49">
        <v>168133</v>
      </c>
      <c r="H164" s="50">
        <v>14584</v>
      </c>
      <c r="I164" s="38">
        <v>9480</v>
      </c>
      <c r="J164" s="38">
        <v>5104</v>
      </c>
      <c r="K164" s="38">
        <v>2424602</v>
      </c>
      <c r="L164" s="39">
        <v>3.8999999999999998E-3</v>
      </c>
      <c r="M164"/>
      <c r="N164"/>
    </row>
    <row r="165" spans="1:14" x14ac:dyDescent="0.2">
      <c r="A165" s="88" t="s">
        <v>329</v>
      </c>
      <c r="B165" s="89" t="s">
        <v>330</v>
      </c>
      <c r="C165" s="257" t="s">
        <v>510</v>
      </c>
      <c r="D165" s="183">
        <v>35</v>
      </c>
      <c r="E165" s="215"/>
      <c r="F165" s="90">
        <v>204737</v>
      </c>
      <c r="G165" s="91">
        <v>190155</v>
      </c>
      <c r="H165" s="92">
        <v>14582</v>
      </c>
      <c r="I165" s="93">
        <v>9478</v>
      </c>
      <c r="J165" s="93">
        <v>5104</v>
      </c>
      <c r="K165" s="93">
        <v>1224093</v>
      </c>
      <c r="L165" s="94">
        <v>7.7000000000000002E-3</v>
      </c>
      <c r="M165"/>
      <c r="N165"/>
    </row>
    <row r="166" spans="1:14" x14ac:dyDescent="0.2">
      <c r="A166" s="58" t="s">
        <v>371</v>
      </c>
      <c r="B166" s="59" t="s">
        <v>372</v>
      </c>
      <c r="C166" s="250" t="s">
        <v>382</v>
      </c>
      <c r="D166" s="179">
        <v>46</v>
      </c>
      <c r="E166" s="214"/>
      <c r="F166" s="48">
        <v>242307</v>
      </c>
      <c r="G166" s="49">
        <v>227751</v>
      </c>
      <c r="H166" s="50">
        <v>14556</v>
      </c>
      <c r="I166" s="38">
        <v>9461</v>
      </c>
      <c r="J166" s="38">
        <v>5095</v>
      </c>
      <c r="K166" s="38">
        <v>2279801</v>
      </c>
      <c r="L166" s="39">
        <v>4.1000000000000003E-3</v>
      </c>
      <c r="M166"/>
      <c r="N166"/>
    </row>
    <row r="167" spans="1:14" x14ac:dyDescent="0.2">
      <c r="A167" s="156" t="s">
        <v>223</v>
      </c>
      <c r="B167" s="158" t="s">
        <v>224</v>
      </c>
      <c r="C167" s="270" t="s">
        <v>230</v>
      </c>
      <c r="D167" s="185">
        <v>27</v>
      </c>
      <c r="E167" s="214"/>
      <c r="F167" s="161">
        <v>228038</v>
      </c>
      <c r="G167" s="163">
        <v>213897</v>
      </c>
      <c r="H167" s="165">
        <v>14141</v>
      </c>
      <c r="I167" s="167">
        <v>9192</v>
      </c>
      <c r="J167" s="167">
        <v>4949</v>
      </c>
      <c r="K167" s="167">
        <v>0</v>
      </c>
      <c r="L167" s="169">
        <v>0</v>
      </c>
      <c r="M167"/>
      <c r="N167"/>
    </row>
    <row r="168" spans="1:14" x14ac:dyDescent="0.2">
      <c r="A168" s="58" t="s">
        <v>377</v>
      </c>
      <c r="B168" s="59" t="s">
        <v>378</v>
      </c>
      <c r="C168" s="250" t="s">
        <v>382</v>
      </c>
      <c r="D168" s="179">
        <v>46</v>
      </c>
      <c r="E168" s="214"/>
      <c r="F168" s="48">
        <v>180120</v>
      </c>
      <c r="G168" s="49">
        <v>166001</v>
      </c>
      <c r="H168" s="50">
        <v>14119</v>
      </c>
      <c r="I168" s="38">
        <v>9177</v>
      </c>
      <c r="J168" s="38">
        <v>4942</v>
      </c>
      <c r="K168" s="38">
        <v>1215239</v>
      </c>
      <c r="L168" s="39">
        <v>7.6E-3</v>
      </c>
      <c r="M168"/>
      <c r="N168"/>
    </row>
    <row r="169" spans="1:14" x14ac:dyDescent="0.2">
      <c r="A169" s="156" t="s">
        <v>227</v>
      </c>
      <c r="B169" s="158" t="s">
        <v>228</v>
      </c>
      <c r="C169" s="270" t="s">
        <v>230</v>
      </c>
      <c r="D169" s="185">
        <v>28</v>
      </c>
      <c r="E169" s="214"/>
      <c r="F169" s="161">
        <v>194089</v>
      </c>
      <c r="G169" s="163">
        <v>180178</v>
      </c>
      <c r="H169" s="165">
        <v>13911</v>
      </c>
      <c r="I169" s="167">
        <v>9042</v>
      </c>
      <c r="J169" s="167">
        <v>4869</v>
      </c>
      <c r="K169" s="167">
        <v>0</v>
      </c>
      <c r="L169" s="169">
        <v>0</v>
      </c>
      <c r="M169"/>
      <c r="N169"/>
    </row>
    <row r="170" spans="1:14" x14ac:dyDescent="0.2">
      <c r="A170" s="58" t="s">
        <v>46</v>
      </c>
      <c r="B170" s="59" t="s">
        <v>47</v>
      </c>
      <c r="C170" s="250" t="s">
        <v>503</v>
      </c>
      <c r="D170" s="179">
        <v>4</v>
      </c>
      <c r="E170" s="214"/>
      <c r="F170" s="48">
        <v>223616</v>
      </c>
      <c r="G170" s="49">
        <v>210030</v>
      </c>
      <c r="H170" s="50">
        <v>13586</v>
      </c>
      <c r="I170" s="38">
        <v>8831</v>
      </c>
      <c r="J170" s="38">
        <v>4755</v>
      </c>
      <c r="K170" s="38">
        <v>1745927</v>
      </c>
      <c r="L170" s="39">
        <v>5.1000000000000004E-3</v>
      </c>
      <c r="M170"/>
      <c r="N170"/>
    </row>
    <row r="171" spans="1:14" x14ac:dyDescent="0.2">
      <c r="A171" s="58" t="s">
        <v>367</v>
      </c>
      <c r="B171" s="59" t="s">
        <v>368</v>
      </c>
      <c r="C171" s="250" t="s">
        <v>382</v>
      </c>
      <c r="D171" s="179">
        <v>46</v>
      </c>
      <c r="E171" s="214"/>
      <c r="F171" s="48">
        <v>194250</v>
      </c>
      <c r="G171" s="49">
        <v>180692</v>
      </c>
      <c r="H171" s="50">
        <v>13558</v>
      </c>
      <c r="I171" s="38">
        <v>8813</v>
      </c>
      <c r="J171" s="38">
        <v>4745</v>
      </c>
      <c r="K171" s="38">
        <v>2782827</v>
      </c>
      <c r="L171" s="39">
        <v>3.2000000000000002E-3</v>
      </c>
      <c r="M171"/>
      <c r="N171"/>
    </row>
    <row r="172" spans="1:14" x14ac:dyDescent="0.2">
      <c r="A172" s="58" t="s">
        <v>160</v>
      </c>
      <c r="B172" s="59" t="s">
        <v>161</v>
      </c>
      <c r="C172" s="250" t="s">
        <v>173</v>
      </c>
      <c r="D172" s="179">
        <v>20</v>
      </c>
      <c r="E172" s="214"/>
      <c r="F172" s="48">
        <v>199734</v>
      </c>
      <c r="G172" s="49">
        <v>186506</v>
      </c>
      <c r="H172" s="50">
        <v>13228</v>
      </c>
      <c r="I172" s="38">
        <v>8598</v>
      </c>
      <c r="J172" s="38">
        <v>4630</v>
      </c>
      <c r="K172" s="38">
        <v>2908285</v>
      </c>
      <c r="L172" s="39">
        <v>3.0000000000000001E-3</v>
      </c>
      <c r="M172"/>
      <c r="N172"/>
    </row>
    <row r="173" spans="1:14" x14ac:dyDescent="0.2">
      <c r="A173" s="58" t="s">
        <v>325</v>
      </c>
      <c r="B173" s="59" t="s">
        <v>326</v>
      </c>
      <c r="C173" s="250" t="s">
        <v>232</v>
      </c>
      <c r="D173" s="179">
        <v>35</v>
      </c>
      <c r="E173" s="214"/>
      <c r="F173" s="48">
        <v>143608</v>
      </c>
      <c r="G173" s="49">
        <v>130604</v>
      </c>
      <c r="H173" s="50">
        <v>13004</v>
      </c>
      <c r="I173" s="38">
        <v>8453</v>
      </c>
      <c r="J173" s="38">
        <v>4551</v>
      </c>
      <c r="K173" s="38">
        <v>873445</v>
      </c>
      <c r="L173" s="39">
        <v>9.7000000000000003E-3</v>
      </c>
      <c r="M173"/>
      <c r="N173"/>
    </row>
    <row r="174" spans="1:14" x14ac:dyDescent="0.2">
      <c r="A174" s="58" t="s">
        <v>411</v>
      </c>
      <c r="B174" s="59" t="s">
        <v>412</v>
      </c>
      <c r="C174" s="250" t="s">
        <v>505</v>
      </c>
      <c r="D174" s="179">
        <v>49</v>
      </c>
      <c r="E174" s="214"/>
      <c r="F174" s="48">
        <v>116983</v>
      </c>
      <c r="G174" s="49">
        <v>104031</v>
      </c>
      <c r="H174" s="50">
        <v>12952</v>
      </c>
      <c r="I174" s="38">
        <v>8419</v>
      </c>
      <c r="J174" s="38">
        <v>4533</v>
      </c>
      <c r="K174" s="38">
        <v>1161444</v>
      </c>
      <c r="L174" s="39">
        <v>7.1999999999999998E-3</v>
      </c>
      <c r="M174"/>
      <c r="N174"/>
    </row>
    <row r="175" spans="1:14" x14ac:dyDescent="0.2">
      <c r="A175" s="156" t="s">
        <v>66</v>
      </c>
      <c r="B175" s="158" t="s">
        <v>67</v>
      </c>
      <c r="C175" s="270" t="s">
        <v>505</v>
      </c>
      <c r="D175" s="182" t="s">
        <v>68</v>
      </c>
      <c r="E175" s="214"/>
      <c r="F175" s="161">
        <v>267332</v>
      </c>
      <c r="G175" s="163">
        <v>254538</v>
      </c>
      <c r="H175" s="165">
        <v>12794</v>
      </c>
      <c r="I175" s="167">
        <v>8316</v>
      </c>
      <c r="J175" s="167">
        <v>4478</v>
      </c>
      <c r="K175" s="167">
        <v>0</v>
      </c>
      <c r="L175" s="169">
        <v>0</v>
      </c>
      <c r="M175"/>
      <c r="N175"/>
    </row>
    <row r="176" spans="1:14" x14ac:dyDescent="0.2">
      <c r="A176" s="58" t="s">
        <v>111</v>
      </c>
      <c r="B176" s="59" t="s">
        <v>112</v>
      </c>
      <c r="C176" s="250" t="s">
        <v>507</v>
      </c>
      <c r="D176" s="179">
        <v>9</v>
      </c>
      <c r="E176" s="214"/>
      <c r="F176" s="48">
        <v>185845</v>
      </c>
      <c r="G176" s="49">
        <v>173052</v>
      </c>
      <c r="H176" s="50">
        <v>12793</v>
      </c>
      <c r="I176" s="38">
        <v>8315</v>
      </c>
      <c r="J176" s="38">
        <v>4478</v>
      </c>
      <c r="K176" s="38">
        <v>1975249</v>
      </c>
      <c r="L176" s="39">
        <v>4.1999999999999997E-3</v>
      </c>
      <c r="M176"/>
      <c r="N176"/>
    </row>
    <row r="177" spans="1:14" x14ac:dyDescent="0.2">
      <c r="A177" s="58" t="s">
        <v>25</v>
      </c>
      <c r="B177" s="59" t="s">
        <v>26</v>
      </c>
      <c r="C177" s="250" t="s">
        <v>503</v>
      </c>
      <c r="D177" s="179">
        <v>1</v>
      </c>
      <c r="E177" s="214"/>
      <c r="F177" s="48">
        <v>348516</v>
      </c>
      <c r="G177" s="49">
        <v>335907</v>
      </c>
      <c r="H177" s="50">
        <v>12609</v>
      </c>
      <c r="I177" s="38">
        <v>8196</v>
      </c>
      <c r="J177" s="38">
        <v>4413</v>
      </c>
      <c r="K177" s="38">
        <v>2484818</v>
      </c>
      <c r="L177" s="39">
        <v>3.3E-3</v>
      </c>
      <c r="M177"/>
      <c r="N177"/>
    </row>
    <row r="178" spans="1:14" x14ac:dyDescent="0.2">
      <c r="A178" s="58" t="s">
        <v>229</v>
      </c>
      <c r="B178" s="59" t="s">
        <v>230</v>
      </c>
      <c r="C178" s="250" t="s">
        <v>230</v>
      </c>
      <c r="D178" s="179">
        <v>29</v>
      </c>
      <c r="E178" s="214"/>
      <c r="F178" s="48">
        <v>196630</v>
      </c>
      <c r="G178" s="49">
        <v>184171</v>
      </c>
      <c r="H178" s="50">
        <v>12459</v>
      </c>
      <c r="I178" s="38">
        <v>8098</v>
      </c>
      <c r="J178" s="38">
        <v>4361</v>
      </c>
      <c r="K178" s="38">
        <v>2289523</v>
      </c>
      <c r="L178" s="39">
        <v>3.5000000000000001E-3</v>
      </c>
      <c r="M178"/>
      <c r="N178"/>
    </row>
    <row r="179" spans="1:14" x14ac:dyDescent="0.2">
      <c r="A179" s="58" t="s">
        <v>29</v>
      </c>
      <c r="B179" s="59" t="s">
        <v>30</v>
      </c>
      <c r="C179" s="250" t="s">
        <v>503</v>
      </c>
      <c r="D179" s="179">
        <v>1</v>
      </c>
      <c r="E179" s="214"/>
      <c r="F179" s="48">
        <v>358239</v>
      </c>
      <c r="G179" s="49">
        <v>346158</v>
      </c>
      <c r="H179" s="50">
        <v>12081</v>
      </c>
      <c r="I179" s="38">
        <v>7853</v>
      </c>
      <c r="J179" s="38">
        <v>4228</v>
      </c>
      <c r="K179" s="38">
        <v>2538864</v>
      </c>
      <c r="L179" s="39">
        <v>3.0999999999999999E-3</v>
      </c>
      <c r="M179"/>
      <c r="N179"/>
    </row>
    <row r="180" spans="1:14" x14ac:dyDescent="0.2">
      <c r="A180" s="58" t="s">
        <v>373</v>
      </c>
      <c r="B180" s="59" t="s">
        <v>374</v>
      </c>
      <c r="C180" s="250" t="s">
        <v>382</v>
      </c>
      <c r="D180" s="179">
        <v>46</v>
      </c>
      <c r="E180" s="214"/>
      <c r="F180" s="48">
        <v>186496</v>
      </c>
      <c r="G180" s="49">
        <v>174761</v>
      </c>
      <c r="H180" s="50">
        <v>11735</v>
      </c>
      <c r="I180" s="38">
        <v>7628</v>
      </c>
      <c r="J180" s="38">
        <v>4107</v>
      </c>
      <c r="K180" s="38">
        <v>1343888</v>
      </c>
      <c r="L180" s="39">
        <v>5.7000000000000002E-3</v>
      </c>
      <c r="M180"/>
      <c r="N180"/>
    </row>
    <row r="181" spans="1:14" x14ac:dyDescent="0.2">
      <c r="A181" s="58" t="s">
        <v>263</v>
      </c>
      <c r="B181" s="137" t="s">
        <v>264</v>
      </c>
      <c r="C181" s="224" t="s">
        <v>510</v>
      </c>
      <c r="D181" s="179">
        <v>31</v>
      </c>
      <c r="E181" s="214"/>
      <c r="F181" s="48">
        <v>108718</v>
      </c>
      <c r="G181" s="49">
        <v>97389</v>
      </c>
      <c r="H181" s="50">
        <v>11329</v>
      </c>
      <c r="I181" s="38">
        <v>7364</v>
      </c>
      <c r="J181" s="38">
        <v>3965</v>
      </c>
      <c r="K181" s="38">
        <v>593659</v>
      </c>
      <c r="L181" s="39">
        <v>1.24E-2</v>
      </c>
      <c r="M181"/>
      <c r="N181"/>
    </row>
    <row r="182" spans="1:14" x14ac:dyDescent="0.2">
      <c r="A182" s="58" t="s">
        <v>23</v>
      </c>
      <c r="B182" s="137" t="s">
        <v>24</v>
      </c>
      <c r="C182" s="224" t="s">
        <v>503</v>
      </c>
      <c r="D182" s="274">
        <v>1</v>
      </c>
      <c r="E182" s="214"/>
      <c r="F182" s="48">
        <v>331102</v>
      </c>
      <c r="G182" s="49">
        <v>320137</v>
      </c>
      <c r="H182" s="50">
        <v>10965</v>
      </c>
      <c r="I182" s="38">
        <v>7127</v>
      </c>
      <c r="J182" s="38">
        <v>3838</v>
      </c>
      <c r="K182" s="38">
        <v>2059133</v>
      </c>
      <c r="L182" s="39">
        <v>3.5000000000000001E-3</v>
      </c>
      <c r="M182"/>
      <c r="N182"/>
    </row>
    <row r="183" spans="1:14" x14ac:dyDescent="0.2">
      <c r="A183" s="137" t="s">
        <v>421</v>
      </c>
      <c r="B183" s="137" t="s">
        <v>422</v>
      </c>
      <c r="C183" s="224" t="s">
        <v>444</v>
      </c>
      <c r="D183" s="274">
        <v>51</v>
      </c>
      <c r="E183" s="214"/>
      <c r="F183" s="48">
        <v>141186</v>
      </c>
      <c r="G183" s="49">
        <v>131135</v>
      </c>
      <c r="H183" s="50">
        <v>10051</v>
      </c>
      <c r="I183" s="38">
        <v>6533</v>
      </c>
      <c r="J183" s="38">
        <v>3518</v>
      </c>
      <c r="K183" s="38">
        <v>918877</v>
      </c>
      <c r="L183" s="39">
        <v>7.1000000000000004E-3</v>
      </c>
      <c r="M183"/>
      <c r="N183"/>
    </row>
    <row r="184" spans="1:14" x14ac:dyDescent="0.2">
      <c r="A184" s="58" t="s">
        <v>40</v>
      </c>
      <c r="B184" s="137" t="s">
        <v>41</v>
      </c>
      <c r="C184" s="224" t="s">
        <v>504</v>
      </c>
      <c r="D184" s="274">
        <v>4</v>
      </c>
      <c r="E184" s="214"/>
      <c r="F184" s="48">
        <v>161092</v>
      </c>
      <c r="G184" s="49">
        <v>151259</v>
      </c>
      <c r="H184" s="50">
        <v>9833</v>
      </c>
      <c r="I184" s="38">
        <v>6391</v>
      </c>
      <c r="J184" s="38">
        <v>3442</v>
      </c>
      <c r="K184" s="38">
        <v>1235135</v>
      </c>
      <c r="L184" s="39">
        <v>5.1999999999999998E-3</v>
      </c>
      <c r="M184"/>
      <c r="N184"/>
    </row>
    <row r="185" spans="1:14" x14ac:dyDescent="0.2">
      <c r="A185" s="58" t="s">
        <v>172</v>
      </c>
      <c r="B185" s="137" t="s">
        <v>173</v>
      </c>
      <c r="C185" s="224" t="s">
        <v>173</v>
      </c>
      <c r="D185" s="274">
        <v>21</v>
      </c>
      <c r="E185" s="214"/>
      <c r="F185" s="48">
        <v>187911</v>
      </c>
      <c r="G185" s="49">
        <v>178936</v>
      </c>
      <c r="H185" s="50">
        <v>8975</v>
      </c>
      <c r="I185" s="38">
        <v>5834</v>
      </c>
      <c r="J185" s="38">
        <v>3141</v>
      </c>
      <c r="K185" s="38">
        <v>1580283</v>
      </c>
      <c r="L185" s="39">
        <v>3.7000000000000002E-3</v>
      </c>
      <c r="M185"/>
      <c r="N185"/>
    </row>
    <row r="186" spans="1:14" x14ac:dyDescent="0.2">
      <c r="A186" s="137" t="s">
        <v>415</v>
      </c>
      <c r="B186" s="137" t="s">
        <v>416</v>
      </c>
      <c r="C186" s="224" t="s">
        <v>505</v>
      </c>
      <c r="D186" s="274">
        <v>49</v>
      </c>
      <c r="E186" s="214"/>
      <c r="F186" s="48">
        <v>120188</v>
      </c>
      <c r="G186" s="49">
        <v>111878</v>
      </c>
      <c r="H186" s="50">
        <v>8310</v>
      </c>
      <c r="I186" s="38">
        <v>5402</v>
      </c>
      <c r="J186" s="38">
        <v>2909</v>
      </c>
      <c r="K186" s="38">
        <v>1441555</v>
      </c>
      <c r="L186" s="39">
        <v>3.7000000000000002E-3</v>
      </c>
      <c r="M186"/>
      <c r="N186"/>
    </row>
    <row r="187" spans="1:14" x14ac:dyDescent="0.2">
      <c r="A187" s="58" t="s">
        <v>361</v>
      </c>
      <c r="B187" s="137" t="s">
        <v>362</v>
      </c>
      <c r="C187" s="224" t="s">
        <v>232</v>
      </c>
      <c r="D187" s="274">
        <v>43</v>
      </c>
      <c r="E187" s="214"/>
      <c r="F187" s="48">
        <v>138878</v>
      </c>
      <c r="G187" s="49">
        <v>130611</v>
      </c>
      <c r="H187" s="50">
        <v>8267</v>
      </c>
      <c r="I187" s="38">
        <v>5374</v>
      </c>
      <c r="J187" s="38">
        <v>2893</v>
      </c>
      <c r="K187" s="38">
        <v>1553406</v>
      </c>
      <c r="L187" s="39">
        <v>3.5000000000000001E-3</v>
      </c>
      <c r="M187"/>
      <c r="N187"/>
    </row>
    <row r="188" spans="1:14" x14ac:dyDescent="0.2">
      <c r="A188" s="156" t="s">
        <v>468</v>
      </c>
      <c r="B188" s="172" t="s">
        <v>469</v>
      </c>
      <c r="C188" s="272" t="s">
        <v>232</v>
      </c>
      <c r="D188" s="273">
        <v>61</v>
      </c>
      <c r="E188" s="214"/>
      <c r="F188" s="161">
        <v>224380</v>
      </c>
      <c r="G188" s="163">
        <v>216353</v>
      </c>
      <c r="H188" s="165">
        <v>8027</v>
      </c>
      <c r="I188" s="167">
        <v>5218</v>
      </c>
      <c r="J188" s="167">
        <v>2809</v>
      </c>
      <c r="K188" s="167">
        <v>0</v>
      </c>
      <c r="L188" s="169">
        <v>0</v>
      </c>
      <c r="M188"/>
      <c r="N188"/>
    </row>
    <row r="189" spans="1:14" x14ac:dyDescent="0.2">
      <c r="A189" s="137" t="s">
        <v>293</v>
      </c>
      <c r="B189" s="137" t="s">
        <v>294</v>
      </c>
      <c r="C189" s="224" t="s">
        <v>232</v>
      </c>
      <c r="D189" s="274">
        <v>32</v>
      </c>
      <c r="E189" s="214"/>
      <c r="F189" s="48">
        <v>135313</v>
      </c>
      <c r="G189" s="49">
        <v>127591</v>
      </c>
      <c r="H189" s="50">
        <v>7722</v>
      </c>
      <c r="I189" s="38">
        <v>5019</v>
      </c>
      <c r="J189" s="38">
        <v>2703</v>
      </c>
      <c r="K189" s="38">
        <v>1182786</v>
      </c>
      <c r="L189" s="39">
        <v>4.1999999999999997E-3</v>
      </c>
      <c r="M189"/>
      <c r="N189"/>
    </row>
    <row r="190" spans="1:14" x14ac:dyDescent="0.2">
      <c r="A190" s="137" t="s">
        <v>99</v>
      </c>
      <c r="B190" s="137" t="s">
        <v>100</v>
      </c>
      <c r="C190" s="224" t="s">
        <v>507</v>
      </c>
      <c r="D190" s="274">
        <v>8</v>
      </c>
      <c r="E190" s="214"/>
      <c r="F190" s="48">
        <v>152715</v>
      </c>
      <c r="G190" s="49">
        <v>145079</v>
      </c>
      <c r="H190" s="50">
        <v>7636</v>
      </c>
      <c r="I190" s="38">
        <v>4963</v>
      </c>
      <c r="J190" s="38">
        <v>2673</v>
      </c>
      <c r="K190" s="38">
        <v>1288636</v>
      </c>
      <c r="L190" s="39">
        <v>3.8999999999999998E-3</v>
      </c>
      <c r="M190"/>
      <c r="N190"/>
    </row>
    <row r="191" spans="1:14" x14ac:dyDescent="0.2">
      <c r="A191" s="137" t="s">
        <v>343</v>
      </c>
      <c r="B191" s="137" t="s">
        <v>344</v>
      </c>
      <c r="C191" s="224" t="s">
        <v>504</v>
      </c>
      <c r="D191" s="274">
        <v>38</v>
      </c>
      <c r="E191" s="214"/>
      <c r="F191" s="48">
        <v>135382</v>
      </c>
      <c r="G191" s="49">
        <v>128021</v>
      </c>
      <c r="H191" s="50">
        <v>7361</v>
      </c>
      <c r="I191" s="38">
        <v>4785</v>
      </c>
      <c r="J191" s="38">
        <v>2576</v>
      </c>
      <c r="K191" s="38">
        <v>1905817</v>
      </c>
      <c r="L191" s="39">
        <v>2.5000000000000001E-3</v>
      </c>
      <c r="M191"/>
      <c r="N191"/>
    </row>
    <row r="192" spans="1:14" x14ac:dyDescent="0.2">
      <c r="A192" s="137" t="s">
        <v>109</v>
      </c>
      <c r="B192" s="137" t="s">
        <v>110</v>
      </c>
      <c r="C192" s="224" t="s">
        <v>507</v>
      </c>
      <c r="D192" s="274">
        <v>9</v>
      </c>
      <c r="E192" s="214"/>
      <c r="F192" s="48">
        <v>102580</v>
      </c>
      <c r="G192" s="49">
        <v>95228</v>
      </c>
      <c r="H192" s="50">
        <v>7352</v>
      </c>
      <c r="I192" s="38">
        <v>4779</v>
      </c>
      <c r="J192" s="38">
        <v>2573</v>
      </c>
      <c r="K192" s="38">
        <v>1707486</v>
      </c>
      <c r="L192" s="39">
        <v>2.8E-3</v>
      </c>
      <c r="M192"/>
      <c r="N192"/>
    </row>
    <row r="193" spans="1:14" x14ac:dyDescent="0.2">
      <c r="A193" s="137" t="s">
        <v>365</v>
      </c>
      <c r="B193" s="137" t="s">
        <v>366</v>
      </c>
      <c r="C193" s="224" t="s">
        <v>382</v>
      </c>
      <c r="D193" s="274">
        <v>46</v>
      </c>
      <c r="E193" s="214"/>
      <c r="F193" s="48">
        <v>91829</v>
      </c>
      <c r="G193" s="49">
        <v>86068</v>
      </c>
      <c r="H193" s="50">
        <v>5761</v>
      </c>
      <c r="I193" s="38">
        <v>3745</v>
      </c>
      <c r="J193" s="38">
        <v>2016</v>
      </c>
      <c r="K193" s="38">
        <v>664377</v>
      </c>
      <c r="L193" s="39">
        <v>5.5999999999999999E-3</v>
      </c>
      <c r="M193"/>
      <c r="N193"/>
    </row>
    <row r="194" spans="1:14" x14ac:dyDescent="0.2">
      <c r="A194" s="137" t="s">
        <v>482</v>
      </c>
      <c r="B194" s="137" t="s">
        <v>483</v>
      </c>
      <c r="C194" s="224" t="s">
        <v>444</v>
      </c>
      <c r="D194" s="274">
        <v>63</v>
      </c>
      <c r="E194" s="214"/>
      <c r="F194" s="48">
        <v>38708</v>
      </c>
      <c r="G194" s="49">
        <v>33160</v>
      </c>
      <c r="H194" s="50">
        <v>5548</v>
      </c>
      <c r="I194" s="38">
        <v>3606</v>
      </c>
      <c r="J194" s="38">
        <v>1942</v>
      </c>
      <c r="K194" s="38">
        <v>870279</v>
      </c>
      <c r="L194" s="39">
        <v>4.1000000000000003E-3</v>
      </c>
      <c r="M194"/>
      <c r="N194"/>
    </row>
    <row r="195" spans="1:14" x14ac:dyDescent="0.2">
      <c r="A195" s="137" t="s">
        <v>472</v>
      </c>
      <c r="B195" s="137" t="s">
        <v>473</v>
      </c>
      <c r="C195" s="224" t="s">
        <v>444</v>
      </c>
      <c r="D195" s="274">
        <v>63</v>
      </c>
      <c r="E195" s="214"/>
      <c r="F195" s="48">
        <v>36274</v>
      </c>
      <c r="G195" s="49">
        <v>31075</v>
      </c>
      <c r="H195" s="50">
        <v>5199</v>
      </c>
      <c r="I195" s="38">
        <v>3379</v>
      </c>
      <c r="J195" s="38">
        <v>1820</v>
      </c>
      <c r="K195" s="38">
        <v>749189</v>
      </c>
      <c r="L195" s="39">
        <v>4.4999999999999997E-3</v>
      </c>
      <c r="M195"/>
      <c r="N195"/>
    </row>
    <row r="196" spans="1:14" x14ac:dyDescent="0.2">
      <c r="A196" s="58" t="s">
        <v>101</v>
      </c>
      <c r="B196" s="137" t="s">
        <v>102</v>
      </c>
      <c r="C196" s="224" t="s">
        <v>507</v>
      </c>
      <c r="D196" s="274">
        <v>8</v>
      </c>
      <c r="E196" s="214"/>
      <c r="F196" s="48">
        <v>222707</v>
      </c>
      <c r="G196" s="49">
        <v>217620</v>
      </c>
      <c r="H196" s="50">
        <v>5087</v>
      </c>
      <c r="I196" s="38">
        <v>3307</v>
      </c>
      <c r="J196" s="38">
        <v>1780</v>
      </c>
      <c r="K196" s="38">
        <v>2593874</v>
      </c>
      <c r="L196" s="39">
        <v>1.2999999999999999E-3</v>
      </c>
      <c r="M196"/>
      <c r="N196"/>
    </row>
    <row r="197" spans="1:14" x14ac:dyDescent="0.2">
      <c r="A197" s="137" t="s">
        <v>62</v>
      </c>
      <c r="B197" s="137" t="s">
        <v>63</v>
      </c>
      <c r="C197" s="224" t="s">
        <v>505</v>
      </c>
      <c r="D197" s="274">
        <v>5</v>
      </c>
      <c r="E197" s="214"/>
      <c r="F197" s="48">
        <v>52412</v>
      </c>
      <c r="G197" s="49">
        <v>47435</v>
      </c>
      <c r="H197" s="50">
        <v>4977</v>
      </c>
      <c r="I197" s="38">
        <v>3235</v>
      </c>
      <c r="J197" s="38">
        <v>1742</v>
      </c>
      <c r="K197" s="38">
        <v>271719</v>
      </c>
      <c r="L197" s="39">
        <v>1.1900000000000001E-2</v>
      </c>
      <c r="M197"/>
      <c r="N197"/>
    </row>
    <row r="198" spans="1:14" x14ac:dyDescent="0.2">
      <c r="A198" s="156" t="s">
        <v>190</v>
      </c>
      <c r="B198" s="172" t="s">
        <v>191</v>
      </c>
      <c r="C198" s="272" t="s">
        <v>173</v>
      </c>
      <c r="D198" s="273">
        <v>23</v>
      </c>
      <c r="E198" s="214"/>
      <c r="F198" s="161">
        <v>205189</v>
      </c>
      <c r="G198" s="163">
        <v>200409</v>
      </c>
      <c r="H198" s="165">
        <v>4780</v>
      </c>
      <c r="I198" s="167">
        <v>3107</v>
      </c>
      <c r="J198" s="167">
        <v>1673</v>
      </c>
      <c r="K198" s="167">
        <v>0</v>
      </c>
      <c r="L198" s="169">
        <v>0</v>
      </c>
      <c r="M198"/>
      <c r="N198"/>
    </row>
    <row r="199" spans="1:14" x14ac:dyDescent="0.2">
      <c r="A199" s="137" t="s">
        <v>381</v>
      </c>
      <c r="B199" s="137" t="s">
        <v>382</v>
      </c>
      <c r="C199" s="224" t="s">
        <v>382</v>
      </c>
      <c r="D199" s="274">
        <v>46</v>
      </c>
      <c r="E199" s="214"/>
      <c r="F199" s="48">
        <v>36023</v>
      </c>
      <c r="G199" s="49">
        <v>31311</v>
      </c>
      <c r="H199" s="50">
        <v>4712</v>
      </c>
      <c r="I199" s="38">
        <v>3063</v>
      </c>
      <c r="J199" s="38">
        <v>1649</v>
      </c>
      <c r="K199" s="38">
        <v>314407</v>
      </c>
      <c r="L199" s="39">
        <v>9.7000000000000003E-3</v>
      </c>
      <c r="M199"/>
      <c r="N199"/>
    </row>
    <row r="200" spans="1:14" x14ac:dyDescent="0.2">
      <c r="A200" s="137" t="s">
        <v>385</v>
      </c>
      <c r="B200" s="137" t="s">
        <v>386</v>
      </c>
      <c r="C200" s="224" t="s">
        <v>382</v>
      </c>
      <c r="D200" s="274">
        <v>47</v>
      </c>
      <c r="E200" s="214"/>
      <c r="F200" s="48">
        <v>77478</v>
      </c>
      <c r="G200" s="49">
        <v>72782</v>
      </c>
      <c r="H200" s="50">
        <v>4696</v>
      </c>
      <c r="I200" s="38">
        <v>3052</v>
      </c>
      <c r="J200" s="38">
        <v>1644</v>
      </c>
      <c r="K200" s="38">
        <v>850623</v>
      </c>
      <c r="L200" s="39">
        <v>3.5999999999999999E-3</v>
      </c>
      <c r="M200"/>
      <c r="N200"/>
    </row>
    <row r="201" spans="1:14" x14ac:dyDescent="0.2">
      <c r="A201" s="137" t="s">
        <v>198</v>
      </c>
      <c r="B201" s="137" t="s">
        <v>199</v>
      </c>
      <c r="C201" s="224" t="s">
        <v>195</v>
      </c>
      <c r="D201" s="274">
        <v>24</v>
      </c>
      <c r="E201" s="214"/>
      <c r="F201" s="48">
        <v>98447</v>
      </c>
      <c r="G201" s="49">
        <v>93863</v>
      </c>
      <c r="H201" s="50">
        <v>4584</v>
      </c>
      <c r="I201" s="38">
        <v>2980</v>
      </c>
      <c r="J201" s="38">
        <v>1604</v>
      </c>
      <c r="K201" s="38">
        <v>1294626</v>
      </c>
      <c r="L201" s="39">
        <v>2.3E-3</v>
      </c>
      <c r="M201"/>
      <c r="N201"/>
    </row>
    <row r="202" spans="1:14" x14ac:dyDescent="0.2">
      <c r="A202" s="137" t="s">
        <v>387</v>
      </c>
      <c r="B202" s="137" t="s">
        <v>388</v>
      </c>
      <c r="C202" s="224" t="s">
        <v>382</v>
      </c>
      <c r="D202" s="274">
        <v>47</v>
      </c>
      <c r="E202" s="214"/>
      <c r="F202" s="48">
        <v>71547</v>
      </c>
      <c r="G202" s="49">
        <v>67174</v>
      </c>
      <c r="H202" s="50">
        <v>4373</v>
      </c>
      <c r="I202" s="38">
        <v>2842</v>
      </c>
      <c r="J202" s="38">
        <v>1531</v>
      </c>
      <c r="K202" s="38">
        <v>833051</v>
      </c>
      <c r="L202" s="39">
        <v>3.3999999999999998E-3</v>
      </c>
      <c r="M202"/>
      <c r="N202"/>
    </row>
    <row r="203" spans="1:14" x14ac:dyDescent="0.2">
      <c r="A203" s="58" t="s">
        <v>427</v>
      </c>
      <c r="B203" s="137" t="s">
        <v>428</v>
      </c>
      <c r="C203" s="224" t="s">
        <v>444</v>
      </c>
      <c r="D203" s="274">
        <v>51</v>
      </c>
      <c r="E203" s="214"/>
      <c r="F203" s="48">
        <v>205601</v>
      </c>
      <c r="G203" s="49">
        <v>201391</v>
      </c>
      <c r="H203" s="50">
        <v>4210</v>
      </c>
      <c r="I203" s="38">
        <v>2737</v>
      </c>
      <c r="J203" s="38">
        <v>1474</v>
      </c>
      <c r="K203" s="38">
        <v>712542</v>
      </c>
      <c r="L203" s="39">
        <v>3.8E-3</v>
      </c>
      <c r="M203"/>
      <c r="N203"/>
    </row>
    <row r="204" spans="1:14" x14ac:dyDescent="0.2">
      <c r="A204" s="137" t="s">
        <v>196</v>
      </c>
      <c r="B204" s="137" t="s">
        <v>197</v>
      </c>
      <c r="C204" s="224" t="s">
        <v>195</v>
      </c>
      <c r="D204" s="274">
        <v>24</v>
      </c>
      <c r="E204" s="214"/>
      <c r="F204" s="48">
        <v>60496</v>
      </c>
      <c r="G204" s="49">
        <v>56486</v>
      </c>
      <c r="H204" s="50">
        <v>4010</v>
      </c>
      <c r="I204" s="38">
        <v>2607</v>
      </c>
      <c r="J204" s="38">
        <v>1404</v>
      </c>
      <c r="K204" s="38">
        <v>967472</v>
      </c>
      <c r="L204" s="39">
        <v>2.7000000000000001E-3</v>
      </c>
      <c r="M204"/>
      <c r="N204"/>
    </row>
    <row r="205" spans="1:14" x14ac:dyDescent="0.2">
      <c r="A205" s="58" t="s">
        <v>27</v>
      </c>
      <c r="B205" s="137" t="s">
        <v>28</v>
      </c>
      <c r="C205" s="224" t="s">
        <v>503</v>
      </c>
      <c r="D205" s="274">
        <v>1</v>
      </c>
      <c r="E205" s="214"/>
      <c r="F205" s="48">
        <v>190363</v>
      </c>
      <c r="G205" s="49">
        <v>186372</v>
      </c>
      <c r="H205" s="50">
        <v>3991</v>
      </c>
      <c r="I205" s="38">
        <v>2594</v>
      </c>
      <c r="J205" s="38">
        <v>1397</v>
      </c>
      <c r="K205" s="38">
        <v>1478230</v>
      </c>
      <c r="L205" s="39">
        <v>1.8E-3</v>
      </c>
      <c r="M205"/>
      <c r="N205"/>
    </row>
    <row r="206" spans="1:14" x14ac:dyDescent="0.2">
      <c r="A206" s="137" t="s">
        <v>251</v>
      </c>
      <c r="B206" s="137" t="s">
        <v>252</v>
      </c>
      <c r="C206" s="224" t="s">
        <v>230</v>
      </c>
      <c r="D206" s="274">
        <v>30</v>
      </c>
      <c r="E206" s="214"/>
      <c r="F206" s="48">
        <v>263739</v>
      </c>
      <c r="G206" s="49">
        <v>260507</v>
      </c>
      <c r="H206" s="50">
        <v>3232</v>
      </c>
      <c r="I206" s="38">
        <v>2101</v>
      </c>
      <c r="J206" s="38">
        <v>1131</v>
      </c>
      <c r="K206" s="38">
        <v>2927577</v>
      </c>
      <c r="L206" s="39">
        <v>6.9999999999999999E-4</v>
      </c>
      <c r="M206"/>
      <c r="N206"/>
    </row>
    <row r="207" spans="1:14" x14ac:dyDescent="0.2">
      <c r="A207" s="137" t="s">
        <v>140</v>
      </c>
      <c r="B207" s="137" t="s">
        <v>141</v>
      </c>
      <c r="C207" s="224" t="s">
        <v>507</v>
      </c>
      <c r="D207" s="274">
        <v>18</v>
      </c>
      <c r="E207" s="214"/>
      <c r="F207" s="48">
        <v>39104</v>
      </c>
      <c r="G207" s="49">
        <v>36736</v>
      </c>
      <c r="H207" s="50">
        <v>2368</v>
      </c>
      <c r="I207" s="38">
        <v>1539</v>
      </c>
      <c r="J207" s="38">
        <v>829</v>
      </c>
      <c r="K207" s="38">
        <v>1363963</v>
      </c>
      <c r="L207" s="39">
        <v>1.1000000000000001E-3</v>
      </c>
      <c r="M207"/>
      <c r="N207"/>
    </row>
    <row r="208" spans="1:14" x14ac:dyDescent="0.2">
      <c r="A208" s="137" t="s">
        <v>429</v>
      </c>
      <c r="B208" s="137" t="s">
        <v>430</v>
      </c>
      <c r="C208" s="224" t="s">
        <v>444</v>
      </c>
      <c r="D208" s="274">
        <v>51</v>
      </c>
      <c r="E208" s="214"/>
      <c r="F208" s="48">
        <v>153878</v>
      </c>
      <c r="G208" s="49">
        <v>151942</v>
      </c>
      <c r="H208" s="50">
        <v>1936</v>
      </c>
      <c r="I208" s="38">
        <v>1258</v>
      </c>
      <c r="J208" s="38">
        <v>678</v>
      </c>
      <c r="K208" s="38">
        <v>802926</v>
      </c>
      <c r="L208" s="39">
        <v>1.6000000000000001E-3</v>
      </c>
      <c r="M208"/>
      <c r="N208"/>
    </row>
    <row r="209" spans="1:14" x14ac:dyDescent="0.2">
      <c r="A209" s="137" t="s">
        <v>269</v>
      </c>
      <c r="B209" s="137" t="s">
        <v>270</v>
      </c>
      <c r="C209" s="224" t="s">
        <v>510</v>
      </c>
      <c r="D209" s="274">
        <v>31</v>
      </c>
      <c r="E209" s="214"/>
      <c r="F209" s="48">
        <v>19472</v>
      </c>
      <c r="G209" s="49">
        <v>17627</v>
      </c>
      <c r="H209" s="50">
        <v>1845</v>
      </c>
      <c r="I209" s="38">
        <v>1199</v>
      </c>
      <c r="J209" s="38">
        <v>646</v>
      </c>
      <c r="K209" s="38">
        <v>422510</v>
      </c>
      <c r="L209" s="39">
        <v>2.8E-3</v>
      </c>
      <c r="M209"/>
      <c r="N209"/>
    </row>
    <row r="210" spans="1:14" x14ac:dyDescent="0.2">
      <c r="A210" s="58" t="s">
        <v>321</v>
      </c>
      <c r="B210" s="137" t="s">
        <v>322</v>
      </c>
      <c r="C210" s="224" t="s">
        <v>507</v>
      </c>
      <c r="D210" s="274">
        <v>35</v>
      </c>
      <c r="E210" s="214"/>
      <c r="F210" s="48">
        <v>28387</v>
      </c>
      <c r="G210" s="49">
        <v>26551</v>
      </c>
      <c r="H210" s="50">
        <v>1836</v>
      </c>
      <c r="I210" s="38">
        <v>1193</v>
      </c>
      <c r="J210" s="38">
        <v>643</v>
      </c>
      <c r="K210" s="38">
        <v>383118</v>
      </c>
      <c r="L210" s="39">
        <v>3.0999999999999999E-3</v>
      </c>
      <c r="M210"/>
      <c r="N210"/>
    </row>
    <row r="211" spans="1:14" x14ac:dyDescent="0.2">
      <c r="A211" s="137" t="s">
        <v>476</v>
      </c>
      <c r="B211" s="137" t="s">
        <v>477</v>
      </c>
      <c r="C211" s="224" t="s">
        <v>444</v>
      </c>
      <c r="D211" s="274">
        <v>63</v>
      </c>
      <c r="E211" s="216"/>
      <c r="F211" s="48">
        <v>12511</v>
      </c>
      <c r="G211" s="49">
        <v>10719</v>
      </c>
      <c r="H211" s="50">
        <v>1792</v>
      </c>
      <c r="I211" s="38">
        <v>1165</v>
      </c>
      <c r="J211" s="38">
        <v>627</v>
      </c>
      <c r="K211" s="38">
        <v>230289</v>
      </c>
      <c r="L211" s="39">
        <v>5.1000000000000004E-3</v>
      </c>
      <c r="M211"/>
      <c r="N211"/>
    </row>
    <row r="212" spans="1:14" x14ac:dyDescent="0.2">
      <c r="A212" s="137" t="s">
        <v>184</v>
      </c>
      <c r="B212" s="137" t="s">
        <v>185</v>
      </c>
      <c r="C212" s="224" t="s">
        <v>173</v>
      </c>
      <c r="D212" s="274">
        <v>22</v>
      </c>
      <c r="E212" s="214"/>
      <c r="F212" s="48">
        <v>205436</v>
      </c>
      <c r="G212" s="49">
        <v>203834</v>
      </c>
      <c r="H212" s="50">
        <v>1602</v>
      </c>
      <c r="I212" s="38">
        <v>1041</v>
      </c>
      <c r="J212" s="38">
        <v>561</v>
      </c>
      <c r="K212" s="38">
        <v>2899353</v>
      </c>
      <c r="L212" s="39">
        <v>4.0000000000000002E-4</v>
      </c>
      <c r="M212"/>
      <c r="N212"/>
    </row>
    <row r="213" spans="1:14" x14ac:dyDescent="0.2">
      <c r="A213" s="58" t="s">
        <v>48</v>
      </c>
      <c r="B213" s="137" t="s">
        <v>49</v>
      </c>
      <c r="C213" s="224" t="s">
        <v>504</v>
      </c>
      <c r="D213" s="274">
        <v>4</v>
      </c>
      <c r="E213" s="214"/>
      <c r="F213" s="48">
        <v>9861</v>
      </c>
      <c r="G213" s="49">
        <v>8782</v>
      </c>
      <c r="H213" s="50">
        <v>1079</v>
      </c>
      <c r="I213" s="38">
        <v>701</v>
      </c>
      <c r="J213" s="38">
        <v>378</v>
      </c>
      <c r="K213" s="38">
        <v>285682</v>
      </c>
      <c r="L213" s="39">
        <v>2.5000000000000001E-3</v>
      </c>
      <c r="M213"/>
      <c r="N213"/>
    </row>
    <row r="214" spans="1:14" x14ac:dyDescent="0.2">
      <c r="A214" s="137" t="s">
        <v>311</v>
      </c>
      <c r="B214" s="137" t="s">
        <v>312</v>
      </c>
      <c r="C214" s="224" t="s">
        <v>510</v>
      </c>
      <c r="D214" s="274">
        <v>34</v>
      </c>
      <c r="E214" s="214"/>
      <c r="F214" s="48">
        <v>12487</v>
      </c>
      <c r="G214" s="49">
        <v>11584</v>
      </c>
      <c r="H214" s="50">
        <v>903</v>
      </c>
      <c r="I214" s="38">
        <v>587</v>
      </c>
      <c r="J214" s="38">
        <v>316</v>
      </c>
      <c r="K214" s="38">
        <v>295016</v>
      </c>
      <c r="L214" s="39">
        <v>2E-3</v>
      </c>
      <c r="M214"/>
      <c r="N214"/>
    </row>
    <row r="215" spans="1:14" x14ac:dyDescent="0.2">
      <c r="A215" s="58" t="s">
        <v>138</v>
      </c>
      <c r="B215" s="137" t="s">
        <v>139</v>
      </c>
      <c r="C215" s="224" t="s">
        <v>508</v>
      </c>
      <c r="D215" s="274">
        <v>18</v>
      </c>
      <c r="E215" s="214"/>
      <c r="F215" s="48">
        <v>12948</v>
      </c>
      <c r="G215" s="49">
        <v>12165</v>
      </c>
      <c r="H215" s="50">
        <v>783</v>
      </c>
      <c r="I215" s="38">
        <v>509</v>
      </c>
      <c r="J215" s="38">
        <v>274</v>
      </c>
      <c r="K215" s="38">
        <v>317818</v>
      </c>
      <c r="L215" s="39">
        <v>1.6000000000000001E-3</v>
      </c>
      <c r="M215"/>
      <c r="N215"/>
    </row>
    <row r="216" spans="1:14" x14ac:dyDescent="0.2">
      <c r="A216" s="58" t="s">
        <v>375</v>
      </c>
      <c r="B216" s="137" t="s">
        <v>376</v>
      </c>
      <c r="C216" s="224" t="s">
        <v>382</v>
      </c>
      <c r="D216" s="274">
        <v>46</v>
      </c>
      <c r="E216" s="214"/>
      <c r="F216" s="48">
        <v>10098</v>
      </c>
      <c r="G216" s="49">
        <v>9333</v>
      </c>
      <c r="H216" s="50">
        <v>765</v>
      </c>
      <c r="I216" s="38">
        <v>497</v>
      </c>
      <c r="J216" s="38">
        <v>268</v>
      </c>
      <c r="K216" s="38">
        <v>476255</v>
      </c>
      <c r="L216" s="39">
        <v>1E-3</v>
      </c>
      <c r="M216"/>
      <c r="N216"/>
    </row>
    <row r="217" spans="1:14" x14ac:dyDescent="0.2">
      <c r="A217" s="58" t="s">
        <v>144</v>
      </c>
      <c r="B217" s="137" t="s">
        <v>145</v>
      </c>
      <c r="C217" s="224" t="s">
        <v>508</v>
      </c>
      <c r="D217" s="274">
        <v>18</v>
      </c>
      <c r="E217" s="214"/>
      <c r="F217" s="48">
        <v>7321</v>
      </c>
      <c r="G217" s="49">
        <v>6878</v>
      </c>
      <c r="H217" s="50">
        <v>443</v>
      </c>
      <c r="I217" s="38">
        <v>288</v>
      </c>
      <c r="J217" s="38">
        <v>155</v>
      </c>
      <c r="K217" s="38">
        <v>193574</v>
      </c>
      <c r="L217" s="39">
        <v>1.5E-3</v>
      </c>
      <c r="M217"/>
      <c r="N217"/>
    </row>
    <row r="218" spans="1:14" x14ac:dyDescent="0.2">
      <c r="A218" s="58" t="s">
        <v>460</v>
      </c>
      <c r="B218" s="137" t="s">
        <v>461</v>
      </c>
      <c r="C218" s="224" t="s">
        <v>505</v>
      </c>
      <c r="D218" s="274">
        <v>60</v>
      </c>
      <c r="E218" s="214"/>
      <c r="F218" s="48">
        <v>26491</v>
      </c>
      <c r="G218" s="49">
        <v>26082</v>
      </c>
      <c r="H218" s="50">
        <v>409</v>
      </c>
      <c r="I218" s="38">
        <v>266</v>
      </c>
      <c r="J218" s="38">
        <v>143</v>
      </c>
      <c r="K218" s="38">
        <v>950938</v>
      </c>
      <c r="L218" s="39">
        <v>2.9999999999999997E-4</v>
      </c>
      <c r="M218"/>
      <c r="N218"/>
    </row>
    <row r="219" spans="1:14" x14ac:dyDescent="0.2">
      <c r="A219" s="137" t="s">
        <v>413</v>
      </c>
      <c r="B219" s="137" t="s">
        <v>414</v>
      </c>
      <c r="C219" s="224" t="s">
        <v>505</v>
      </c>
      <c r="D219" s="274">
        <v>49</v>
      </c>
      <c r="E219" s="214"/>
      <c r="F219" s="48">
        <v>6806</v>
      </c>
      <c r="G219" s="49">
        <v>6442</v>
      </c>
      <c r="H219" s="50">
        <v>364</v>
      </c>
      <c r="I219" s="38">
        <v>237</v>
      </c>
      <c r="J219" s="38">
        <v>127</v>
      </c>
      <c r="K219" s="38">
        <v>324172</v>
      </c>
      <c r="L219" s="39">
        <v>6.9999999999999999E-4</v>
      </c>
      <c r="M219"/>
      <c r="N219"/>
    </row>
    <row r="220" spans="1:14" x14ac:dyDescent="0.2">
      <c r="A220" s="137" t="s">
        <v>317</v>
      </c>
      <c r="B220" s="137" t="s">
        <v>318</v>
      </c>
      <c r="C220" s="224" t="s">
        <v>510</v>
      </c>
      <c r="D220" s="274">
        <v>35</v>
      </c>
      <c r="E220" s="216"/>
      <c r="F220" s="48">
        <v>5522</v>
      </c>
      <c r="G220" s="49">
        <v>5166</v>
      </c>
      <c r="H220" s="50">
        <v>356</v>
      </c>
      <c r="I220" s="38">
        <v>231</v>
      </c>
      <c r="J220" s="38">
        <v>125</v>
      </c>
      <c r="K220" s="38">
        <v>43663</v>
      </c>
      <c r="L220" s="39">
        <v>5.3E-3</v>
      </c>
      <c r="M220"/>
      <c r="N220"/>
    </row>
    <row r="221" spans="1:14" x14ac:dyDescent="0.2">
      <c r="A221" s="137" t="s">
        <v>423</v>
      </c>
      <c r="B221" s="137" t="s">
        <v>424</v>
      </c>
      <c r="C221" s="224" t="s">
        <v>444</v>
      </c>
      <c r="D221" s="274">
        <v>51</v>
      </c>
      <c r="E221" s="214"/>
      <c r="F221" s="48">
        <v>14185</v>
      </c>
      <c r="G221" s="49">
        <v>13834</v>
      </c>
      <c r="H221" s="50">
        <v>351</v>
      </c>
      <c r="I221" s="38">
        <v>228</v>
      </c>
      <c r="J221" s="38">
        <v>123</v>
      </c>
      <c r="K221" s="38">
        <v>542894</v>
      </c>
      <c r="L221" s="39">
        <v>4.0000000000000002E-4</v>
      </c>
      <c r="M221"/>
      <c r="N221"/>
    </row>
    <row r="222" spans="1:14" x14ac:dyDescent="0.2">
      <c r="A222" s="137" t="s">
        <v>146</v>
      </c>
      <c r="B222" s="137" t="s">
        <v>147</v>
      </c>
      <c r="C222" s="224" t="s">
        <v>508</v>
      </c>
      <c r="D222" s="274">
        <v>18</v>
      </c>
      <c r="E222" s="214"/>
      <c r="F222" s="48">
        <v>4415</v>
      </c>
      <c r="G222" s="49">
        <v>4147</v>
      </c>
      <c r="H222" s="50">
        <v>268</v>
      </c>
      <c r="I222" s="38">
        <v>174</v>
      </c>
      <c r="J222" s="38">
        <v>94</v>
      </c>
      <c r="K222" s="38">
        <v>260710</v>
      </c>
      <c r="L222" s="39">
        <v>6.9999999999999999E-4</v>
      </c>
      <c r="M222"/>
      <c r="N222"/>
    </row>
    <row r="223" spans="1:14" x14ac:dyDescent="0.2">
      <c r="A223" s="58" t="s">
        <v>341</v>
      </c>
      <c r="B223" s="137" t="s">
        <v>342</v>
      </c>
      <c r="C223" s="224" t="s">
        <v>504</v>
      </c>
      <c r="D223" s="274">
        <v>38</v>
      </c>
      <c r="E223" s="214"/>
      <c r="F223" s="48">
        <v>2529</v>
      </c>
      <c r="G223" s="49">
        <v>2335</v>
      </c>
      <c r="H223" s="50">
        <v>194</v>
      </c>
      <c r="I223" s="38">
        <v>126</v>
      </c>
      <c r="J223" s="38">
        <v>68</v>
      </c>
      <c r="K223" s="38">
        <v>619866</v>
      </c>
      <c r="L223" s="39">
        <v>2.0000000000000001E-4</v>
      </c>
      <c r="M223"/>
      <c r="N223"/>
    </row>
    <row r="224" spans="1:14" x14ac:dyDescent="0.2">
      <c r="A224" s="58" t="s">
        <v>470</v>
      </c>
      <c r="B224" s="137" t="s">
        <v>471</v>
      </c>
      <c r="C224" s="224" t="s">
        <v>444</v>
      </c>
      <c r="D224" s="274">
        <v>63</v>
      </c>
      <c r="E224" s="216"/>
      <c r="F224" s="48">
        <v>1343</v>
      </c>
      <c r="G224" s="49">
        <v>1152</v>
      </c>
      <c r="H224" s="50">
        <v>191</v>
      </c>
      <c r="I224" s="38">
        <v>124</v>
      </c>
      <c r="J224" s="38">
        <v>67</v>
      </c>
      <c r="K224" s="38">
        <v>20075</v>
      </c>
      <c r="L224" s="39">
        <v>6.1999999999999998E-3</v>
      </c>
      <c r="M224"/>
      <c r="N224"/>
    </row>
    <row r="225" spans="1:14" x14ac:dyDescent="0.2">
      <c r="A225" s="137" t="s">
        <v>136</v>
      </c>
      <c r="B225" s="137" t="s">
        <v>137</v>
      </c>
      <c r="C225" s="224" t="s">
        <v>508</v>
      </c>
      <c r="D225" s="274">
        <v>18</v>
      </c>
      <c r="E225" s="214"/>
      <c r="F225" s="48">
        <v>2943</v>
      </c>
      <c r="G225" s="49">
        <v>2766</v>
      </c>
      <c r="H225" s="50">
        <v>177</v>
      </c>
      <c r="I225" s="38">
        <v>115</v>
      </c>
      <c r="J225" s="38">
        <v>62</v>
      </c>
      <c r="K225" s="38">
        <v>109120</v>
      </c>
      <c r="L225" s="39">
        <v>1.1000000000000001E-3</v>
      </c>
      <c r="M225"/>
      <c r="N225"/>
    </row>
    <row r="226" spans="1:14" x14ac:dyDescent="0.2">
      <c r="A226" s="58" t="s">
        <v>425</v>
      </c>
      <c r="B226" s="137" t="s">
        <v>426</v>
      </c>
      <c r="C226" s="224" t="s">
        <v>504</v>
      </c>
      <c r="D226" s="274">
        <v>51</v>
      </c>
      <c r="E226" s="214"/>
      <c r="F226" s="48">
        <v>6717</v>
      </c>
      <c r="G226" s="49">
        <v>6551</v>
      </c>
      <c r="H226" s="50">
        <v>166</v>
      </c>
      <c r="I226" s="38">
        <v>108</v>
      </c>
      <c r="J226" s="38">
        <v>58</v>
      </c>
      <c r="K226" s="38">
        <v>959489</v>
      </c>
      <c r="L226" s="39">
        <v>1E-4</v>
      </c>
      <c r="M226"/>
      <c r="N226"/>
    </row>
    <row r="227" spans="1:14" x14ac:dyDescent="0.2">
      <c r="A227" s="137" t="s">
        <v>150</v>
      </c>
      <c r="B227" s="137" t="s">
        <v>151</v>
      </c>
      <c r="C227" s="224" t="s">
        <v>508</v>
      </c>
      <c r="D227" s="274">
        <v>19</v>
      </c>
      <c r="E227" s="214"/>
      <c r="F227" s="48">
        <v>5926</v>
      </c>
      <c r="G227" s="49">
        <v>5785</v>
      </c>
      <c r="H227" s="50">
        <v>141</v>
      </c>
      <c r="I227" s="38">
        <v>92</v>
      </c>
      <c r="J227" s="38">
        <v>49</v>
      </c>
      <c r="K227" s="38">
        <v>453434</v>
      </c>
      <c r="L227" s="39">
        <v>2.0000000000000001E-4</v>
      </c>
      <c r="M227"/>
      <c r="N227"/>
    </row>
    <row r="228" spans="1:14" x14ac:dyDescent="0.2">
      <c r="A228" s="58" t="s">
        <v>152</v>
      </c>
      <c r="B228" s="137" t="s">
        <v>153</v>
      </c>
      <c r="C228" s="224" t="s">
        <v>508</v>
      </c>
      <c r="D228" s="274">
        <v>19</v>
      </c>
      <c r="E228" s="214"/>
      <c r="F228" s="48">
        <v>4741</v>
      </c>
      <c r="G228" s="49">
        <v>4627</v>
      </c>
      <c r="H228" s="50">
        <v>114</v>
      </c>
      <c r="I228" s="38">
        <v>74</v>
      </c>
      <c r="J228" s="38">
        <v>40</v>
      </c>
      <c r="K228" s="38">
        <v>193457</v>
      </c>
      <c r="L228" s="39">
        <v>4.0000000000000002E-4</v>
      </c>
      <c r="M228"/>
      <c r="N228"/>
    </row>
    <row r="229" spans="1:14" x14ac:dyDescent="0.2">
      <c r="A229" s="137" t="s">
        <v>156</v>
      </c>
      <c r="B229" s="137" t="s">
        <v>157</v>
      </c>
      <c r="C229" s="224" t="s">
        <v>508</v>
      </c>
      <c r="D229" s="274">
        <v>19</v>
      </c>
      <c r="E229" s="214"/>
      <c r="F229" s="48">
        <v>4741</v>
      </c>
      <c r="G229" s="49">
        <v>4627</v>
      </c>
      <c r="H229" s="50">
        <v>114</v>
      </c>
      <c r="I229" s="38">
        <v>74</v>
      </c>
      <c r="J229" s="38">
        <v>40</v>
      </c>
      <c r="K229" s="38">
        <v>336188</v>
      </c>
      <c r="L229" s="39">
        <v>2.0000000000000001E-4</v>
      </c>
      <c r="M229"/>
      <c r="N229"/>
    </row>
    <row r="230" spans="1:14" x14ac:dyDescent="0.2">
      <c r="A230" s="58" t="s">
        <v>158</v>
      </c>
      <c r="B230" s="137" t="s">
        <v>159</v>
      </c>
      <c r="C230" s="224" t="s">
        <v>508</v>
      </c>
      <c r="D230" s="274">
        <v>19</v>
      </c>
      <c r="E230" s="214"/>
      <c r="F230" s="48">
        <v>4741</v>
      </c>
      <c r="G230" s="49">
        <v>4627</v>
      </c>
      <c r="H230" s="50">
        <v>114</v>
      </c>
      <c r="I230" s="38">
        <v>74</v>
      </c>
      <c r="J230" s="38">
        <v>40</v>
      </c>
      <c r="K230" s="38">
        <v>234514</v>
      </c>
      <c r="L230" s="39">
        <v>2.9999999999999997E-4</v>
      </c>
      <c r="M230"/>
      <c r="N230"/>
    </row>
    <row r="231" spans="1:14" x14ac:dyDescent="0.2">
      <c r="A231" s="58" t="s">
        <v>44</v>
      </c>
      <c r="B231" s="137" t="s">
        <v>45</v>
      </c>
      <c r="C231" s="224" t="s">
        <v>504</v>
      </c>
      <c r="D231" s="274">
        <v>4</v>
      </c>
      <c r="E231" s="214"/>
      <c r="F231" s="48">
        <v>7654</v>
      </c>
      <c r="G231" s="49">
        <v>7903</v>
      </c>
      <c r="H231" s="50">
        <v>0</v>
      </c>
      <c r="I231" s="38">
        <v>0</v>
      </c>
      <c r="J231" s="38">
        <v>0</v>
      </c>
      <c r="K231" s="38">
        <v>448228</v>
      </c>
      <c r="L231" s="39" t="s">
        <v>521</v>
      </c>
      <c r="M231"/>
      <c r="N231"/>
    </row>
    <row r="232" spans="1:14" x14ac:dyDescent="0.2">
      <c r="A232" s="58" t="s">
        <v>56</v>
      </c>
      <c r="B232" s="137" t="s">
        <v>57</v>
      </c>
      <c r="C232" s="224" t="s">
        <v>505</v>
      </c>
      <c r="D232" s="274">
        <v>5</v>
      </c>
      <c r="E232" s="214"/>
      <c r="F232" s="48">
        <v>58613</v>
      </c>
      <c r="G232" s="49">
        <v>76698</v>
      </c>
      <c r="H232" s="50">
        <v>0</v>
      </c>
      <c r="I232" s="38">
        <v>0</v>
      </c>
      <c r="J232" s="38">
        <v>0</v>
      </c>
      <c r="K232" s="38">
        <v>2387566</v>
      </c>
      <c r="L232" s="39" t="s">
        <v>521</v>
      </c>
      <c r="M232"/>
      <c r="N232"/>
    </row>
    <row r="233" spans="1:14" x14ac:dyDescent="0.2">
      <c r="A233" s="74" t="s">
        <v>64</v>
      </c>
      <c r="B233" s="138" t="s">
        <v>65</v>
      </c>
      <c r="C233" s="278" t="s">
        <v>505</v>
      </c>
      <c r="D233" s="279">
        <v>5</v>
      </c>
      <c r="E233" s="215"/>
      <c r="F233" s="76">
        <v>3164794</v>
      </c>
      <c r="G233" s="77">
        <v>3174586</v>
      </c>
      <c r="H233" s="78">
        <v>0</v>
      </c>
      <c r="I233" s="79">
        <v>0</v>
      </c>
      <c r="J233" s="79">
        <v>0</v>
      </c>
      <c r="K233" s="79">
        <v>24409512</v>
      </c>
      <c r="L233" s="80" t="s">
        <v>521</v>
      </c>
      <c r="M233"/>
      <c r="N233"/>
    </row>
    <row r="234" spans="1:14" x14ac:dyDescent="0.2">
      <c r="A234" s="58" t="s">
        <v>69</v>
      </c>
      <c r="B234" s="137" t="s">
        <v>70</v>
      </c>
      <c r="C234" s="224" t="s">
        <v>504</v>
      </c>
      <c r="D234" s="274">
        <v>6</v>
      </c>
      <c r="E234" s="214"/>
      <c r="F234" s="48">
        <v>20213</v>
      </c>
      <c r="G234" s="49">
        <v>24055</v>
      </c>
      <c r="H234" s="50">
        <v>0</v>
      </c>
      <c r="I234" s="38">
        <v>0</v>
      </c>
      <c r="J234" s="38">
        <v>0</v>
      </c>
      <c r="K234" s="38">
        <v>1757774</v>
      </c>
      <c r="L234" s="39" t="s">
        <v>521</v>
      </c>
      <c r="M234"/>
      <c r="N234"/>
    </row>
    <row r="235" spans="1:14" x14ac:dyDescent="0.2">
      <c r="A235" s="137" t="s">
        <v>75</v>
      </c>
      <c r="B235" s="137" t="s">
        <v>76</v>
      </c>
      <c r="C235" s="224" t="s">
        <v>504</v>
      </c>
      <c r="D235" s="274">
        <v>6</v>
      </c>
      <c r="E235" s="214"/>
      <c r="F235" s="48">
        <v>1713</v>
      </c>
      <c r="G235" s="49">
        <v>2748</v>
      </c>
      <c r="H235" s="50">
        <v>0</v>
      </c>
      <c r="I235" s="38">
        <v>0</v>
      </c>
      <c r="J235" s="38">
        <v>0</v>
      </c>
      <c r="K235" s="38">
        <v>126151</v>
      </c>
      <c r="L235" s="39" t="s">
        <v>521</v>
      </c>
      <c r="M235"/>
      <c r="N235"/>
    </row>
    <row r="236" spans="1:14" x14ac:dyDescent="0.2">
      <c r="A236" s="58" t="s">
        <v>77</v>
      </c>
      <c r="B236" s="137" t="s">
        <v>78</v>
      </c>
      <c r="C236" s="224" t="s">
        <v>504</v>
      </c>
      <c r="D236" s="274">
        <v>6</v>
      </c>
      <c r="E236" s="214"/>
      <c r="F236" s="48">
        <v>17678</v>
      </c>
      <c r="G236" s="49">
        <v>22921</v>
      </c>
      <c r="H236" s="50">
        <v>0</v>
      </c>
      <c r="I236" s="38">
        <v>0</v>
      </c>
      <c r="J236" s="38">
        <v>0</v>
      </c>
      <c r="K236" s="38">
        <v>1313318</v>
      </c>
      <c r="L236" s="39" t="s">
        <v>521</v>
      </c>
      <c r="M236"/>
      <c r="N236"/>
    </row>
    <row r="237" spans="1:14" x14ac:dyDescent="0.2">
      <c r="A237" s="137" t="s">
        <v>79</v>
      </c>
      <c r="B237" s="137" t="s">
        <v>80</v>
      </c>
      <c r="C237" s="224" t="s">
        <v>505</v>
      </c>
      <c r="D237" s="274">
        <v>6</v>
      </c>
      <c r="E237" s="214"/>
      <c r="F237" s="48">
        <v>5687</v>
      </c>
      <c r="G237" s="49">
        <v>7171</v>
      </c>
      <c r="H237" s="50">
        <v>0</v>
      </c>
      <c r="I237" s="38">
        <v>0</v>
      </c>
      <c r="J237" s="38">
        <v>0</v>
      </c>
      <c r="K237" s="38">
        <v>409328</v>
      </c>
      <c r="L237" s="39" t="s">
        <v>521</v>
      </c>
      <c r="M237"/>
      <c r="N237"/>
    </row>
    <row r="238" spans="1:14" x14ac:dyDescent="0.2">
      <c r="A238" s="137" t="s">
        <v>83</v>
      </c>
      <c r="B238" s="137" t="s">
        <v>84</v>
      </c>
      <c r="C238" s="224" t="s">
        <v>505</v>
      </c>
      <c r="D238" s="274">
        <v>6</v>
      </c>
      <c r="E238" s="214"/>
      <c r="F238" s="48">
        <v>32475</v>
      </c>
      <c r="G238" s="49">
        <v>35773</v>
      </c>
      <c r="H238" s="50">
        <v>0</v>
      </c>
      <c r="I238" s="38">
        <v>0</v>
      </c>
      <c r="J238" s="38">
        <v>0</v>
      </c>
      <c r="K238" s="38">
        <v>2840667</v>
      </c>
      <c r="L238" s="39" t="s">
        <v>521</v>
      </c>
      <c r="M238"/>
      <c r="N238"/>
    </row>
    <row r="239" spans="1:14" x14ac:dyDescent="0.2">
      <c r="A239" s="137" t="s">
        <v>95</v>
      </c>
      <c r="B239" s="137" t="s">
        <v>96</v>
      </c>
      <c r="C239" s="224" t="s">
        <v>508</v>
      </c>
      <c r="D239" s="274">
        <v>8</v>
      </c>
      <c r="E239" s="214"/>
      <c r="F239" s="48">
        <v>0</v>
      </c>
      <c r="G239" s="49">
        <v>0</v>
      </c>
      <c r="H239" s="50">
        <v>0</v>
      </c>
      <c r="I239" s="38">
        <v>0</v>
      </c>
      <c r="J239" s="38">
        <v>0</v>
      </c>
      <c r="K239" s="38">
        <v>944876</v>
      </c>
      <c r="L239" s="39" t="s">
        <v>521</v>
      </c>
      <c r="M239"/>
      <c r="N239"/>
    </row>
    <row r="240" spans="1:14" x14ac:dyDescent="0.2">
      <c r="A240" s="58" t="s">
        <v>115</v>
      </c>
      <c r="B240" s="137" t="s">
        <v>116</v>
      </c>
      <c r="C240" s="224" t="s">
        <v>507</v>
      </c>
      <c r="D240" s="274">
        <v>11</v>
      </c>
      <c r="E240" s="214"/>
      <c r="F240" s="48">
        <v>1395980</v>
      </c>
      <c r="G240" s="49">
        <v>1516667</v>
      </c>
      <c r="H240" s="50">
        <v>0</v>
      </c>
      <c r="I240" s="38">
        <v>0</v>
      </c>
      <c r="J240" s="38">
        <v>0</v>
      </c>
      <c r="K240" s="38">
        <v>15059390</v>
      </c>
      <c r="L240" s="39" t="s">
        <v>521</v>
      </c>
      <c r="M240"/>
      <c r="N240"/>
    </row>
    <row r="241" spans="1:14" x14ac:dyDescent="0.2">
      <c r="A241" s="137" t="s">
        <v>119</v>
      </c>
      <c r="B241" s="137" t="s">
        <v>120</v>
      </c>
      <c r="C241" s="224" t="s">
        <v>506</v>
      </c>
      <c r="D241" s="274">
        <v>12</v>
      </c>
      <c r="E241" s="214"/>
      <c r="F241" s="48">
        <v>0</v>
      </c>
      <c r="G241" s="49">
        <v>0</v>
      </c>
      <c r="H241" s="50">
        <v>0</v>
      </c>
      <c r="I241" s="38">
        <v>0</v>
      </c>
      <c r="J241" s="38">
        <v>0</v>
      </c>
      <c r="K241" s="38">
        <v>82535</v>
      </c>
      <c r="L241" s="39" t="s">
        <v>521</v>
      </c>
      <c r="M241"/>
      <c r="N241"/>
    </row>
    <row r="242" spans="1:14" x14ac:dyDescent="0.2">
      <c r="A242" s="156" t="s">
        <v>128</v>
      </c>
      <c r="B242" s="172" t="s">
        <v>129</v>
      </c>
      <c r="C242" s="272" t="s">
        <v>506</v>
      </c>
      <c r="D242" s="273">
        <v>15</v>
      </c>
      <c r="E242" s="214"/>
      <c r="F242" s="161">
        <v>255320</v>
      </c>
      <c r="G242" s="163">
        <v>255948</v>
      </c>
      <c r="H242" s="165">
        <v>0</v>
      </c>
      <c r="I242" s="167">
        <v>0</v>
      </c>
      <c r="J242" s="167">
        <v>0</v>
      </c>
      <c r="K242" s="167">
        <v>0</v>
      </c>
      <c r="L242" s="169">
        <v>0</v>
      </c>
      <c r="M242"/>
      <c r="N242"/>
    </row>
    <row r="243" spans="1:14" x14ac:dyDescent="0.2">
      <c r="A243" s="137" t="s">
        <v>235</v>
      </c>
      <c r="B243" s="137" t="s">
        <v>236</v>
      </c>
      <c r="C243" s="224" t="s">
        <v>444</v>
      </c>
      <c r="D243" s="274">
        <v>30</v>
      </c>
      <c r="E243" s="214"/>
      <c r="F243" s="48">
        <v>521407</v>
      </c>
      <c r="G243" s="49">
        <v>539614</v>
      </c>
      <c r="H243" s="50">
        <v>0</v>
      </c>
      <c r="I243" s="38">
        <v>0</v>
      </c>
      <c r="J243" s="38">
        <v>0</v>
      </c>
      <c r="K243" s="38">
        <v>4763020</v>
      </c>
      <c r="L243" s="39" t="s">
        <v>521</v>
      </c>
      <c r="M243"/>
      <c r="N243"/>
    </row>
    <row r="244" spans="1:14" x14ac:dyDescent="0.2">
      <c r="A244" s="137" t="s">
        <v>237</v>
      </c>
      <c r="B244" s="137" t="s">
        <v>238</v>
      </c>
      <c r="C244" s="224" t="s">
        <v>230</v>
      </c>
      <c r="D244" s="274">
        <v>30</v>
      </c>
      <c r="E244" s="214"/>
      <c r="F244" s="48">
        <v>325001</v>
      </c>
      <c r="G244" s="49">
        <v>337411</v>
      </c>
      <c r="H244" s="50">
        <v>0</v>
      </c>
      <c r="I244" s="38">
        <v>0</v>
      </c>
      <c r="J244" s="38">
        <v>0</v>
      </c>
      <c r="K244" s="38">
        <v>3021081</v>
      </c>
      <c r="L244" s="39" t="s">
        <v>521</v>
      </c>
      <c r="M244"/>
      <c r="N244"/>
    </row>
    <row r="245" spans="1:14" x14ac:dyDescent="0.2">
      <c r="A245" s="137" t="s">
        <v>239</v>
      </c>
      <c r="B245" s="137" t="s">
        <v>240</v>
      </c>
      <c r="C245" s="224" t="s">
        <v>503</v>
      </c>
      <c r="D245" s="274">
        <v>30</v>
      </c>
      <c r="E245" s="214"/>
      <c r="F245" s="48">
        <v>8074</v>
      </c>
      <c r="G245" s="49">
        <v>9890</v>
      </c>
      <c r="H245" s="50">
        <v>0</v>
      </c>
      <c r="I245" s="38">
        <v>0</v>
      </c>
      <c r="J245" s="38">
        <v>0</v>
      </c>
      <c r="K245" s="38">
        <v>773296</v>
      </c>
      <c r="L245" s="39" t="s">
        <v>521</v>
      </c>
      <c r="M245"/>
      <c r="N245"/>
    </row>
    <row r="246" spans="1:14" x14ac:dyDescent="0.2">
      <c r="A246" s="137" t="s">
        <v>241</v>
      </c>
      <c r="B246" s="137" t="s">
        <v>242</v>
      </c>
      <c r="C246" s="224" t="s">
        <v>503</v>
      </c>
      <c r="D246" s="274">
        <v>30</v>
      </c>
      <c r="E246" s="214"/>
      <c r="F246" s="48">
        <v>13047</v>
      </c>
      <c r="G246" s="49">
        <v>15980</v>
      </c>
      <c r="H246" s="50">
        <v>0</v>
      </c>
      <c r="I246" s="38">
        <v>0</v>
      </c>
      <c r="J246" s="38">
        <v>0</v>
      </c>
      <c r="K246" s="38">
        <v>909354</v>
      </c>
      <c r="L246" s="39" t="s">
        <v>521</v>
      </c>
      <c r="M246"/>
      <c r="N246"/>
    </row>
    <row r="247" spans="1:14" x14ac:dyDescent="0.2">
      <c r="A247" s="58" t="s">
        <v>243</v>
      </c>
      <c r="B247" s="137" t="s">
        <v>244</v>
      </c>
      <c r="C247" s="224" t="s">
        <v>444</v>
      </c>
      <c r="D247" s="274">
        <v>30</v>
      </c>
      <c r="E247" s="214"/>
      <c r="F247" s="48">
        <v>301285</v>
      </c>
      <c r="G247" s="49">
        <v>335806</v>
      </c>
      <c r="H247" s="50">
        <v>0</v>
      </c>
      <c r="I247" s="38">
        <v>0</v>
      </c>
      <c r="J247" s="38">
        <v>0</v>
      </c>
      <c r="K247" s="38">
        <v>1972203</v>
      </c>
      <c r="L247" s="39" t="s">
        <v>521</v>
      </c>
      <c r="M247"/>
      <c r="N247"/>
    </row>
    <row r="248" spans="1:14" x14ac:dyDescent="0.2">
      <c r="A248" s="137" t="s">
        <v>245</v>
      </c>
      <c r="B248" s="137" t="s">
        <v>246</v>
      </c>
      <c r="C248" s="224" t="s">
        <v>444</v>
      </c>
      <c r="D248" s="274">
        <v>30</v>
      </c>
      <c r="E248" s="214"/>
      <c r="F248" s="48">
        <v>466036</v>
      </c>
      <c r="G248" s="49">
        <v>544199</v>
      </c>
      <c r="H248" s="50">
        <v>0</v>
      </c>
      <c r="I248" s="38">
        <v>0</v>
      </c>
      <c r="J248" s="38">
        <v>0</v>
      </c>
      <c r="K248" s="38">
        <v>5106855</v>
      </c>
      <c r="L248" s="39" t="s">
        <v>521</v>
      </c>
      <c r="M248"/>
      <c r="N248"/>
    </row>
    <row r="249" spans="1:14" x14ac:dyDescent="0.2">
      <c r="A249" s="137" t="s">
        <v>247</v>
      </c>
      <c r="B249" s="137" t="s">
        <v>248</v>
      </c>
      <c r="C249" s="224" t="s">
        <v>444</v>
      </c>
      <c r="D249" s="274">
        <v>30</v>
      </c>
      <c r="E249" s="214"/>
      <c r="F249" s="48">
        <v>175527</v>
      </c>
      <c r="G249" s="49">
        <v>221962</v>
      </c>
      <c r="H249" s="50">
        <v>0</v>
      </c>
      <c r="I249" s="38">
        <v>0</v>
      </c>
      <c r="J249" s="38">
        <v>0</v>
      </c>
      <c r="K249" s="38">
        <v>3877912</v>
      </c>
      <c r="L249" s="39" t="s">
        <v>521</v>
      </c>
      <c r="M249"/>
      <c r="N249"/>
    </row>
    <row r="250" spans="1:14" x14ac:dyDescent="0.2">
      <c r="A250" s="58" t="s">
        <v>249</v>
      </c>
      <c r="B250" s="137" t="s">
        <v>250</v>
      </c>
      <c r="C250" s="224" t="s">
        <v>444</v>
      </c>
      <c r="D250" s="274">
        <v>30</v>
      </c>
      <c r="E250" s="214"/>
      <c r="F250" s="48">
        <v>77075</v>
      </c>
      <c r="G250" s="49">
        <v>86730</v>
      </c>
      <c r="H250" s="50">
        <v>0</v>
      </c>
      <c r="I250" s="38">
        <v>0</v>
      </c>
      <c r="J250" s="38">
        <v>0</v>
      </c>
      <c r="K250" s="38">
        <v>1488945</v>
      </c>
      <c r="L250" s="39" t="s">
        <v>521</v>
      </c>
      <c r="M250"/>
      <c r="N250"/>
    </row>
    <row r="251" spans="1:14" x14ac:dyDescent="0.2">
      <c r="A251" s="58" t="s">
        <v>253</v>
      </c>
      <c r="B251" s="137" t="s">
        <v>254</v>
      </c>
      <c r="C251" s="224" t="s">
        <v>230</v>
      </c>
      <c r="D251" s="274">
        <v>30</v>
      </c>
      <c r="E251" s="214"/>
      <c r="F251" s="48">
        <v>222937</v>
      </c>
      <c r="G251" s="49">
        <v>250275</v>
      </c>
      <c r="H251" s="50">
        <v>0</v>
      </c>
      <c r="I251" s="38">
        <v>0</v>
      </c>
      <c r="J251" s="38">
        <v>0</v>
      </c>
      <c r="K251" s="38">
        <v>2864715</v>
      </c>
      <c r="L251" s="39" t="s">
        <v>521</v>
      </c>
      <c r="M251"/>
      <c r="N251"/>
    </row>
    <row r="252" spans="1:14" x14ac:dyDescent="0.2">
      <c r="A252" s="137" t="s">
        <v>431</v>
      </c>
      <c r="B252" s="137" t="s">
        <v>432</v>
      </c>
      <c r="C252" s="224" t="s">
        <v>504</v>
      </c>
      <c r="D252" s="274">
        <v>51</v>
      </c>
      <c r="E252" s="214"/>
      <c r="F252" s="48">
        <v>212822</v>
      </c>
      <c r="G252" s="49">
        <v>215387</v>
      </c>
      <c r="H252" s="50">
        <v>0</v>
      </c>
      <c r="I252" s="38">
        <v>0</v>
      </c>
      <c r="J252" s="38">
        <v>0</v>
      </c>
      <c r="K252" s="38">
        <v>908422</v>
      </c>
      <c r="L252" s="39" t="s">
        <v>521</v>
      </c>
      <c r="M252"/>
      <c r="N252"/>
    </row>
    <row r="253" spans="1:14" ht="13.5" thickBot="1" x14ac:dyDescent="0.25">
      <c r="A253" s="97" t="s">
        <v>445</v>
      </c>
      <c r="B253" s="140" t="s">
        <v>446</v>
      </c>
      <c r="C253" s="290" t="s">
        <v>444</v>
      </c>
      <c r="D253" s="291">
        <v>54</v>
      </c>
      <c r="E253" s="217"/>
      <c r="F253" s="99">
        <v>3870100</v>
      </c>
      <c r="G253" s="100">
        <v>3893670</v>
      </c>
      <c r="H253" s="101">
        <v>0</v>
      </c>
      <c r="I253" s="102">
        <v>0</v>
      </c>
      <c r="J253" s="102">
        <v>0</v>
      </c>
      <c r="K253" s="102">
        <v>22737109</v>
      </c>
      <c r="L253" s="103" t="s">
        <v>521</v>
      </c>
      <c r="M253"/>
      <c r="N253"/>
    </row>
    <row r="254" spans="1:14" ht="13.5" thickBot="1" x14ac:dyDescent="0.25">
      <c r="A254" s="145" t="s">
        <v>496</v>
      </c>
      <c r="B254" s="146" t="s">
        <v>497</v>
      </c>
      <c r="C254" s="146"/>
      <c r="D254" s="146"/>
      <c r="E254" s="147">
        <v>0</v>
      </c>
      <c r="F254" s="148">
        <f>SUM(F17:F253)</f>
        <v>198841620</v>
      </c>
      <c r="G254" s="149">
        <f t="shared" ref="G254:K254" si="7">SUM(G17:G253)</f>
        <v>186293454</v>
      </c>
      <c r="H254" s="150">
        <f t="shared" si="7"/>
        <v>12970122</v>
      </c>
      <c r="I254" s="151">
        <f t="shared" si="7"/>
        <v>8430587</v>
      </c>
      <c r="J254" s="151">
        <f t="shared" si="7"/>
        <v>4539544</v>
      </c>
      <c r="K254" s="151">
        <f t="shared" si="7"/>
        <v>1348430757</v>
      </c>
      <c r="L254" s="152">
        <v>6.3E-3</v>
      </c>
      <c r="M254"/>
      <c r="N254"/>
    </row>
  </sheetData>
  <sortState ref="A17:L253">
    <sortCondition descending="1" ref="H17:H253"/>
  </sortState>
  <conditionalFormatting sqref="B9">
    <cfRule type="expression" dxfId="33" priority="26" stopIfTrue="1">
      <formula>#REF!=1</formula>
    </cfRule>
  </conditionalFormatting>
  <conditionalFormatting sqref="I254:L254">
    <cfRule type="expression" dxfId="32" priority="25">
      <formula>$J254=1</formula>
    </cfRule>
  </conditionalFormatting>
  <conditionalFormatting sqref="I13">
    <cfRule type="expression" dxfId="31" priority="24">
      <formula>$J13=1</formula>
    </cfRule>
  </conditionalFormatting>
  <conditionalFormatting sqref="J13">
    <cfRule type="expression" dxfId="30" priority="23">
      <formula>$J13=1</formula>
    </cfRule>
  </conditionalFormatting>
  <conditionalFormatting sqref="K13">
    <cfRule type="expression" dxfId="29" priority="22">
      <formula>$J13=1</formula>
    </cfRule>
  </conditionalFormatting>
  <conditionalFormatting sqref="L13">
    <cfRule type="expression" dxfId="28" priority="21">
      <formula>$J13=1</formula>
    </cfRule>
  </conditionalFormatting>
  <conditionalFormatting sqref="L2:M2">
    <cfRule type="expression" dxfId="27" priority="20" stopIfTrue="1">
      <formula>#REF!=1</formula>
    </cfRule>
  </conditionalFormatting>
  <conditionalFormatting sqref="A123:C173 A43:C43 A48:C63 A45:C46 A175:C177 A71:C121 A17:C39">
    <cfRule type="expression" dxfId="26" priority="17" stopIfTrue="1">
      <formula>#REF!=1</formula>
    </cfRule>
  </conditionalFormatting>
  <conditionalFormatting sqref="A122:C122">
    <cfRule type="expression" dxfId="25" priority="16" stopIfTrue="1">
      <formula>#REF!=1</formula>
    </cfRule>
  </conditionalFormatting>
  <conditionalFormatting sqref="A40:C42">
    <cfRule type="expression" dxfId="24" priority="15" stopIfTrue="1">
      <formula>#REF!=1</formula>
    </cfRule>
  </conditionalFormatting>
  <conditionalFormatting sqref="A47:C47">
    <cfRule type="expression" dxfId="23" priority="14" stopIfTrue="1">
      <formula>#REF!=1</formula>
    </cfRule>
  </conditionalFormatting>
  <conditionalFormatting sqref="A44:C44">
    <cfRule type="expression" dxfId="22" priority="13" stopIfTrue="1">
      <formula>#REF!=1</formula>
    </cfRule>
  </conditionalFormatting>
  <conditionalFormatting sqref="A174:C174">
    <cfRule type="expression" dxfId="21" priority="12" stopIfTrue="1">
      <formula>#REF!=1</formula>
    </cfRule>
  </conditionalFormatting>
  <conditionalFormatting sqref="A64:C70">
    <cfRule type="expression" dxfId="20" priority="11" stopIfTrue="1">
      <formula>#REF!=1</formula>
    </cfRule>
  </conditionalFormatting>
  <conditionalFormatting sqref="A178:C181">
    <cfRule type="expression" dxfId="19" priority="10" stopIfTrue="1">
      <formula>#REF!=1</formula>
    </cfRule>
  </conditionalFormatting>
  <conditionalFormatting sqref="I17:L253">
    <cfRule type="expression" dxfId="18" priority="9">
      <formula>$J17=1</formula>
    </cfRule>
  </conditionalFormatting>
  <conditionalFormatting sqref="H17:H253">
    <cfRule type="expression" dxfId="17" priority="18">
      <formula>F17-G17&lt;0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254"/>
  <sheetViews>
    <sheetView zoomScale="85" zoomScaleNormal="85" workbookViewId="0">
      <pane xSplit="5" ySplit="16" topLeftCell="F17" activePane="bottomRight" state="frozen"/>
      <selection activeCell="B13" sqref="B13"/>
      <selection pane="topRight" activeCell="B13" sqref="B13"/>
      <selection pane="bottomLeft" activeCell="B13" sqref="B13"/>
      <selection pane="bottomRight" activeCell="G5" sqref="G5"/>
    </sheetView>
  </sheetViews>
  <sheetFormatPr defaultRowHeight="12.75" x14ac:dyDescent="0.2"/>
  <cols>
    <col min="1" max="1" width="7" style="8" customWidth="1"/>
    <col min="2" max="2" width="38.7109375" style="8" customWidth="1"/>
    <col min="3" max="3" width="9.42578125" style="245" bestFit="1" customWidth="1"/>
    <col min="4" max="4" width="6.7109375" style="8" bestFit="1" customWidth="1"/>
    <col min="5" max="5" width="3.42578125" style="8" customWidth="1"/>
    <col min="6" max="7" width="15.28515625" style="7" customWidth="1"/>
    <col min="8" max="8" width="15.85546875" style="7" bestFit="1" customWidth="1"/>
    <col min="9" max="12" width="15.42578125" style="7" customWidth="1"/>
    <col min="13" max="13" width="11.5703125" style="7" customWidth="1"/>
    <col min="14" max="14" width="10.85546875" style="7" bestFit="1" customWidth="1"/>
    <col min="16" max="16" width="12.140625" bestFit="1" customWidth="1"/>
  </cols>
  <sheetData>
    <row r="1" spans="1:21" ht="15.75" x14ac:dyDescent="0.25">
      <c r="A1" s="1" t="s">
        <v>518</v>
      </c>
      <c r="B1" s="2"/>
      <c r="C1" s="271"/>
      <c r="D1" s="2"/>
      <c r="E1" s="3"/>
      <c r="F1"/>
      <c r="G1"/>
      <c r="H1"/>
      <c r="I1"/>
      <c r="J1"/>
      <c r="K1"/>
      <c r="L1" s="223" t="s">
        <v>499</v>
      </c>
      <c r="M1"/>
      <c r="N1"/>
      <c r="P1" s="333" t="s">
        <v>513</v>
      </c>
      <c r="Q1" s="337"/>
      <c r="R1" s="338">
        <f>Q2</f>
        <v>0.02</v>
      </c>
      <c r="S1" s="338">
        <f>R2</f>
        <v>0.01</v>
      </c>
      <c r="T1" s="339">
        <f>S2</f>
        <v>5.0000000000000001E-3</v>
      </c>
      <c r="U1" s="334" t="s">
        <v>502</v>
      </c>
    </row>
    <row r="2" spans="1:21" ht="13.5" thickBot="1" x14ac:dyDescent="0.25">
      <c r="A2" s="4"/>
      <c r="B2" s="2"/>
      <c r="C2" s="271"/>
      <c r="D2" s="2"/>
      <c r="E2" s="5" t="s">
        <v>0</v>
      </c>
      <c r="F2"/>
      <c r="G2"/>
      <c r="H2" s="153" t="s">
        <v>515</v>
      </c>
      <c r="I2" s="153"/>
      <c r="J2"/>
      <c r="K2"/>
      <c r="L2" s="58" t="s">
        <v>95</v>
      </c>
      <c r="M2" s="59" t="s">
        <v>96</v>
      </c>
      <c r="N2" s="179">
        <v>8</v>
      </c>
      <c r="P2" s="335" t="s">
        <v>514</v>
      </c>
      <c r="Q2" s="340">
        <v>0.02</v>
      </c>
      <c r="R2" s="341">
        <v>0.01</v>
      </c>
      <c r="S2" s="341">
        <v>5.0000000000000001E-3</v>
      </c>
      <c r="T2" s="342">
        <v>0</v>
      </c>
      <c r="U2" s="336" t="s">
        <v>516</v>
      </c>
    </row>
    <row r="3" spans="1:21" x14ac:dyDescent="0.2">
      <c r="A3" s="6" t="s">
        <v>1</v>
      </c>
      <c r="B3" s="2"/>
      <c r="C3" s="271"/>
      <c r="D3" s="2"/>
      <c r="E3" s="5" t="s">
        <v>0</v>
      </c>
      <c r="F3"/>
      <c r="G3"/>
      <c r="J3"/>
      <c r="K3"/>
      <c r="L3"/>
      <c r="M3"/>
      <c r="N3"/>
      <c r="P3" s="323" t="s">
        <v>503</v>
      </c>
      <c r="Q3" s="328">
        <f t="shared" ref="Q3:Q16" si="0">COUNTIFS($L$17:$L$216,"&gt;="&amp;Q$2,$C$17:$C$216,"="&amp;$P3)</f>
        <v>0</v>
      </c>
      <c r="R3" s="235">
        <f t="shared" ref="R3:S16" si="1">COUNTIFS($L$17:$L$216,"&gt;="&amp;R$2,$L$17:$L$216,"&lt;"&amp;R$1,$C$17:$C$216,"="&amp;$P3)</f>
        <v>1</v>
      </c>
      <c r="S3" s="235">
        <f t="shared" si="1"/>
        <v>2</v>
      </c>
      <c r="T3" s="236">
        <f>COUNTIFS($L$17:$L$216,"&gt;"&amp;T$2,$L$17:$L$216,"&lt;"&amp;T$1,$C$17:$C$216,"="&amp;$P3)</f>
        <v>6</v>
      </c>
      <c r="U3" s="236">
        <f>SUM(Q3:T3)</f>
        <v>9</v>
      </c>
    </row>
    <row r="4" spans="1:21" x14ac:dyDescent="0.2">
      <c r="A4" s="2"/>
      <c r="C4" s="8"/>
      <c r="D4" s="2"/>
      <c r="E4" s="5" t="s">
        <v>0</v>
      </c>
      <c r="F4"/>
      <c r="G4"/>
      <c r="H4"/>
      <c r="I4"/>
      <c r="J4"/>
      <c r="K4"/>
      <c r="L4"/>
      <c r="M4"/>
      <c r="N4"/>
      <c r="P4" s="324" t="s">
        <v>505</v>
      </c>
      <c r="Q4" s="329">
        <f t="shared" si="0"/>
        <v>0</v>
      </c>
      <c r="R4" s="228">
        <f t="shared" si="1"/>
        <v>2</v>
      </c>
      <c r="S4" s="228">
        <f t="shared" si="1"/>
        <v>6</v>
      </c>
      <c r="T4" s="231">
        <f t="shared" ref="T4:T16" si="2">COUNTIFS($L$17:$L$216,"&gt;"&amp;T$2,$L$17:$L$216,"&lt;"&amp;T$1,$C$17:$C$216,"="&amp;$P4)</f>
        <v>4</v>
      </c>
      <c r="U4" s="231">
        <f t="shared" ref="U4:U16" si="3">SUM(Q4:T4)</f>
        <v>12</v>
      </c>
    </row>
    <row r="5" spans="1:21" x14ac:dyDescent="0.2">
      <c r="A5" s="2"/>
      <c r="B5" s="218" t="s">
        <v>498</v>
      </c>
      <c r="C5" s="237"/>
      <c r="D5" s="2"/>
      <c r="E5" s="5" t="s">
        <v>0</v>
      </c>
      <c r="F5"/>
      <c r="G5"/>
      <c r="H5"/>
      <c r="I5"/>
      <c r="J5"/>
      <c r="K5"/>
      <c r="L5"/>
      <c r="M5"/>
      <c r="N5"/>
      <c r="P5" s="325" t="s">
        <v>507</v>
      </c>
      <c r="Q5" s="330">
        <f t="shared" si="0"/>
        <v>0</v>
      </c>
      <c r="R5" s="229">
        <f t="shared" si="1"/>
        <v>0</v>
      </c>
      <c r="S5" s="229">
        <f t="shared" si="1"/>
        <v>5</v>
      </c>
      <c r="T5" s="232">
        <f t="shared" si="2"/>
        <v>9</v>
      </c>
      <c r="U5" s="232">
        <f t="shared" si="3"/>
        <v>14</v>
      </c>
    </row>
    <row r="6" spans="1:21" x14ac:dyDescent="0.2">
      <c r="A6" s="2"/>
      <c r="B6" s="11" t="s">
        <v>2</v>
      </c>
      <c r="C6" s="237"/>
      <c r="D6" s="2"/>
      <c r="E6" s="5" t="s">
        <v>0</v>
      </c>
      <c r="F6" s="10"/>
      <c r="G6" s="10"/>
      <c r="H6" s="9"/>
      <c r="I6"/>
      <c r="J6"/>
      <c r="L6" s="221" t="s">
        <v>500</v>
      </c>
      <c r="M6"/>
      <c r="N6"/>
      <c r="P6" s="326" t="s">
        <v>506</v>
      </c>
      <c r="Q6" s="331">
        <f t="shared" si="0"/>
        <v>0</v>
      </c>
      <c r="R6" s="227">
        <f t="shared" si="1"/>
        <v>1</v>
      </c>
      <c r="S6" s="227">
        <f t="shared" si="1"/>
        <v>6</v>
      </c>
      <c r="T6" s="230">
        <f t="shared" si="2"/>
        <v>3</v>
      </c>
      <c r="U6" s="230">
        <f t="shared" si="3"/>
        <v>10</v>
      </c>
    </row>
    <row r="7" spans="1:21" x14ac:dyDescent="0.2">
      <c r="A7" s="2"/>
      <c r="B7" s="12" t="s">
        <v>3</v>
      </c>
      <c r="C7" s="237"/>
      <c r="D7" s="2"/>
      <c r="E7" s="5" t="s">
        <v>0</v>
      </c>
      <c r="F7" s="2"/>
      <c r="G7" s="13"/>
      <c r="H7" s="13"/>
      <c r="I7"/>
      <c r="J7"/>
      <c r="L7" s="222" t="s">
        <v>501</v>
      </c>
      <c r="M7"/>
      <c r="N7"/>
      <c r="P7" s="324" t="s">
        <v>508</v>
      </c>
      <c r="Q7" s="329">
        <f t="shared" si="0"/>
        <v>0</v>
      </c>
      <c r="R7" s="228">
        <f t="shared" si="1"/>
        <v>0</v>
      </c>
      <c r="S7" s="228">
        <f t="shared" si="1"/>
        <v>4</v>
      </c>
      <c r="T7" s="231">
        <f t="shared" si="2"/>
        <v>8</v>
      </c>
      <c r="U7" s="231">
        <f t="shared" si="3"/>
        <v>12</v>
      </c>
    </row>
    <row r="8" spans="1:21" x14ac:dyDescent="0.2">
      <c r="A8" s="2"/>
      <c r="B8" s="14" t="s">
        <v>4</v>
      </c>
      <c r="C8" s="237"/>
      <c r="D8" s="2"/>
      <c r="E8" s="5" t="s">
        <v>0</v>
      </c>
      <c r="F8" s="15"/>
      <c r="G8" s="15"/>
      <c r="H8" s="15"/>
      <c r="I8" s="15"/>
      <c r="J8" s="15"/>
      <c r="K8" s="15"/>
      <c r="L8"/>
      <c r="M8"/>
      <c r="N8"/>
      <c r="P8" s="325" t="s">
        <v>173</v>
      </c>
      <c r="Q8" s="330">
        <f t="shared" si="0"/>
        <v>0</v>
      </c>
      <c r="R8" s="229">
        <f t="shared" si="1"/>
        <v>0</v>
      </c>
      <c r="S8" s="229">
        <f t="shared" si="1"/>
        <v>5</v>
      </c>
      <c r="T8" s="232">
        <f t="shared" si="2"/>
        <v>9</v>
      </c>
      <c r="U8" s="232">
        <f t="shared" si="3"/>
        <v>14</v>
      </c>
    </row>
    <row r="9" spans="1:21" ht="15.75" x14ac:dyDescent="0.25">
      <c r="A9" s="2"/>
      <c r="B9" s="16" t="s">
        <v>5</v>
      </c>
      <c r="C9" s="237"/>
      <c r="D9" s="2"/>
      <c r="E9" s="5" t="s">
        <v>0</v>
      </c>
      <c r="F9" s="219">
        <v>1</v>
      </c>
      <c r="G9" s="219">
        <v>2</v>
      </c>
      <c r="H9" s="219">
        <v>3</v>
      </c>
      <c r="I9" s="219">
        <v>4</v>
      </c>
      <c r="J9" s="219">
        <v>5</v>
      </c>
      <c r="K9" s="219">
        <v>6</v>
      </c>
      <c r="L9" s="219">
        <v>7</v>
      </c>
      <c r="M9"/>
      <c r="N9"/>
      <c r="P9" s="326" t="s">
        <v>195</v>
      </c>
      <c r="Q9" s="331">
        <f t="shared" si="0"/>
        <v>0</v>
      </c>
      <c r="R9" s="227">
        <f t="shared" si="1"/>
        <v>0</v>
      </c>
      <c r="S9" s="227">
        <f t="shared" si="1"/>
        <v>1</v>
      </c>
      <c r="T9" s="230">
        <f t="shared" si="2"/>
        <v>4</v>
      </c>
      <c r="U9" s="230">
        <f t="shared" si="3"/>
        <v>5</v>
      </c>
    </row>
    <row r="10" spans="1:21" ht="13.5" thickBot="1" x14ac:dyDescent="0.25">
      <c r="A10" s="2"/>
      <c r="B10" s="17" t="s">
        <v>6</v>
      </c>
      <c r="C10" s="237"/>
      <c r="D10" s="2"/>
      <c r="E10" s="5" t="s">
        <v>0</v>
      </c>
      <c r="F10" s="18" t="s">
        <v>7</v>
      </c>
      <c r="G10" s="19">
        <v>4480695</v>
      </c>
      <c r="H10" s="20"/>
      <c r="I10"/>
      <c r="J10"/>
      <c r="K10"/>
      <c r="L10"/>
      <c r="M10"/>
      <c r="N10"/>
      <c r="P10" s="324" t="s">
        <v>509</v>
      </c>
      <c r="Q10" s="329">
        <f t="shared" si="0"/>
        <v>0</v>
      </c>
      <c r="R10" s="228">
        <f t="shared" si="1"/>
        <v>1</v>
      </c>
      <c r="S10" s="228">
        <f t="shared" si="1"/>
        <v>3</v>
      </c>
      <c r="T10" s="231">
        <f t="shared" si="2"/>
        <v>2</v>
      </c>
      <c r="U10" s="231">
        <f t="shared" si="3"/>
        <v>6</v>
      </c>
    </row>
    <row r="11" spans="1:21" x14ac:dyDescent="0.2">
      <c r="A11" s="2"/>
      <c r="B11" s="21" t="s">
        <v>8</v>
      </c>
      <c r="C11" s="237"/>
      <c r="D11" s="2"/>
      <c r="E11" s="5" t="s">
        <v>0</v>
      </c>
      <c r="F11" s="22" t="s">
        <v>9</v>
      </c>
      <c r="G11" s="23" t="s">
        <v>10</v>
      </c>
      <c r="H11" s="24" t="s">
        <v>11</v>
      </c>
      <c r="I11" s="25" t="s">
        <v>12</v>
      </c>
      <c r="J11" s="25" t="s">
        <v>13</v>
      </c>
      <c r="K11" s="26" t="s">
        <v>14</v>
      </c>
      <c r="L11" s="26" t="s">
        <v>12</v>
      </c>
      <c r="M11" s="226" t="s">
        <v>512</v>
      </c>
      <c r="N11"/>
      <c r="P11" s="325" t="s">
        <v>230</v>
      </c>
      <c r="Q11" s="330">
        <f t="shared" si="0"/>
        <v>0</v>
      </c>
      <c r="R11" s="229">
        <f t="shared" si="1"/>
        <v>0</v>
      </c>
      <c r="S11" s="229">
        <f t="shared" si="1"/>
        <v>6</v>
      </c>
      <c r="T11" s="232">
        <f t="shared" si="2"/>
        <v>6</v>
      </c>
      <c r="U11" s="232">
        <f t="shared" si="3"/>
        <v>12</v>
      </c>
    </row>
    <row r="12" spans="1:21" x14ac:dyDescent="0.2">
      <c r="A12" s="2"/>
      <c r="C12" s="8"/>
      <c r="D12" s="2"/>
      <c r="E12" s="3"/>
      <c r="F12" s="27" t="s">
        <v>15</v>
      </c>
      <c r="G12" s="28" t="s">
        <v>16</v>
      </c>
      <c r="H12" s="29" t="s">
        <v>17</v>
      </c>
      <c r="I12" s="30">
        <v>0.65</v>
      </c>
      <c r="J12" s="30">
        <v>0.35</v>
      </c>
      <c r="K12" s="26" t="s">
        <v>18</v>
      </c>
      <c r="L12" s="26" t="s">
        <v>19</v>
      </c>
      <c r="M12" s="226" t="s">
        <v>511</v>
      </c>
      <c r="N12"/>
      <c r="P12" s="326" t="s">
        <v>510</v>
      </c>
      <c r="Q12" s="331">
        <f t="shared" si="0"/>
        <v>2</v>
      </c>
      <c r="R12" s="227">
        <f t="shared" si="1"/>
        <v>11</v>
      </c>
      <c r="S12" s="227">
        <f t="shared" si="1"/>
        <v>8</v>
      </c>
      <c r="T12" s="230">
        <f t="shared" si="2"/>
        <v>3</v>
      </c>
      <c r="U12" s="230">
        <f t="shared" si="3"/>
        <v>24</v>
      </c>
    </row>
    <row r="13" spans="1:21" x14ac:dyDescent="0.2">
      <c r="A13" s="31" t="s">
        <v>522</v>
      </c>
      <c r="B13" s="32" t="s">
        <v>523</v>
      </c>
      <c r="C13" s="32" t="s">
        <v>502</v>
      </c>
      <c r="D13" s="33" t="s">
        <v>20</v>
      </c>
      <c r="E13" s="34">
        <v>0</v>
      </c>
      <c r="F13" s="35">
        <f>F254</f>
        <v>198841620</v>
      </c>
      <c r="G13" s="36">
        <f t="shared" ref="G13:L13" si="4">G254</f>
        <v>186293454</v>
      </c>
      <c r="H13" s="37">
        <f t="shared" si="4"/>
        <v>12970122</v>
      </c>
      <c r="I13" s="38">
        <f t="shared" si="4"/>
        <v>8430587</v>
      </c>
      <c r="J13" s="38">
        <f t="shared" si="4"/>
        <v>4539544</v>
      </c>
      <c r="K13" s="38">
        <f t="shared" si="4"/>
        <v>1348430757</v>
      </c>
      <c r="L13" s="39">
        <f t="shared" si="4"/>
        <v>6.3E-3</v>
      </c>
      <c r="M13" s="220"/>
      <c r="N13"/>
      <c r="P13" s="324" t="s">
        <v>504</v>
      </c>
      <c r="Q13" s="329">
        <f t="shared" si="0"/>
        <v>0</v>
      </c>
      <c r="R13" s="228">
        <f t="shared" si="1"/>
        <v>4</v>
      </c>
      <c r="S13" s="228">
        <f t="shared" si="1"/>
        <v>11</v>
      </c>
      <c r="T13" s="231">
        <f t="shared" si="2"/>
        <v>5</v>
      </c>
      <c r="U13" s="231">
        <f t="shared" si="3"/>
        <v>20</v>
      </c>
    </row>
    <row r="14" spans="1:21" x14ac:dyDescent="0.2">
      <c r="A14" s="40">
        <v>1</v>
      </c>
      <c r="B14" s="41">
        <v>2</v>
      </c>
      <c r="C14" s="247">
        <v>3</v>
      </c>
      <c r="D14" s="40">
        <v>4</v>
      </c>
      <c r="E14" s="40">
        <v>5</v>
      </c>
      <c r="F14" s="42">
        <v>6</v>
      </c>
      <c r="G14" s="43">
        <v>7</v>
      </c>
      <c r="H14" s="44">
        <v>8</v>
      </c>
      <c r="I14" s="45">
        <v>9</v>
      </c>
      <c r="J14" s="45">
        <v>10</v>
      </c>
      <c r="K14" s="45">
        <v>11</v>
      </c>
      <c r="L14" s="45">
        <v>12</v>
      </c>
      <c r="M14"/>
      <c r="N14"/>
      <c r="P14" s="325" t="s">
        <v>232</v>
      </c>
      <c r="Q14" s="330">
        <f t="shared" si="0"/>
        <v>0</v>
      </c>
      <c r="R14" s="229">
        <f t="shared" si="1"/>
        <v>0</v>
      </c>
      <c r="S14" s="229">
        <f t="shared" si="1"/>
        <v>11</v>
      </c>
      <c r="T14" s="232">
        <f t="shared" si="2"/>
        <v>5</v>
      </c>
      <c r="U14" s="232">
        <f t="shared" si="3"/>
        <v>16</v>
      </c>
    </row>
    <row r="15" spans="1:21" x14ac:dyDescent="0.2">
      <c r="A15" s="46"/>
      <c r="B15" s="47"/>
      <c r="C15" s="248"/>
      <c r="D15" s="46"/>
      <c r="E15" s="34"/>
      <c r="F15" s="48">
        <f>SUMIF('bySU-District'!$A$17:$A$253,$A15,'bySU-District'!F$17:F$253)</f>
        <v>0</v>
      </c>
      <c r="G15" s="49">
        <f>SUMIF('bySU-District'!$A$17:$A$253,$A15,'bySU-District'!G$17:G$253)</f>
        <v>0</v>
      </c>
      <c r="H15" s="50">
        <f>SUMIF('bySU-District'!$A$17:$A$253,$A15,'bySU-District'!H$17:H$253)</f>
        <v>0</v>
      </c>
      <c r="I15" s="38">
        <f>SUMIF('bySU-District'!$A$17:$A$253,$A15,'bySU-District'!I$17:I$253)</f>
        <v>0</v>
      </c>
      <c r="J15" s="38">
        <f>SUMIF('bySU-District'!$A$17:$A$253,$A15,'bySU-District'!J$17:J$253)</f>
        <v>0</v>
      </c>
      <c r="K15" s="38">
        <f>SUMIF('bySU-District'!$A$17:$A$253,$A15,'bySU-District'!K$17:K$253)</f>
        <v>0</v>
      </c>
      <c r="L15" s="38">
        <f t="shared" ref="L15" si="5">IF(OR(LEFT($A15,1)="S",LEFT($A15,1)="V"),0,IF($H15&gt;0,ROUND(I15/K15,4),IF(AND($K15&gt;0,$H15=0),"No recapture",0)))</f>
        <v>0</v>
      </c>
      <c r="M15"/>
      <c r="N15"/>
      <c r="P15" s="326" t="s">
        <v>382</v>
      </c>
      <c r="Q15" s="331">
        <f t="shared" si="0"/>
        <v>0</v>
      </c>
      <c r="R15" s="227">
        <f t="shared" si="1"/>
        <v>2</v>
      </c>
      <c r="S15" s="227">
        <f t="shared" si="1"/>
        <v>17</v>
      </c>
      <c r="T15" s="230">
        <f t="shared" si="2"/>
        <v>6</v>
      </c>
      <c r="U15" s="230">
        <f t="shared" si="3"/>
        <v>25</v>
      </c>
    </row>
    <row r="16" spans="1:21" ht="13.5" thickBot="1" x14ac:dyDescent="0.25">
      <c r="A16" s="51"/>
      <c r="B16" s="52"/>
      <c r="C16" s="249"/>
      <c r="D16" s="53">
        <v>1</v>
      </c>
      <c r="E16" s="53">
        <v>2</v>
      </c>
      <c r="F16" s="54"/>
      <c r="G16" s="55"/>
      <c r="H16" s="56"/>
      <c r="I16" s="57"/>
      <c r="J16" s="57"/>
      <c r="K16" s="57"/>
      <c r="L16" s="57"/>
      <c r="M16"/>
      <c r="N16"/>
      <c r="P16" s="327" t="s">
        <v>444</v>
      </c>
      <c r="Q16" s="332">
        <f t="shared" si="0"/>
        <v>2</v>
      </c>
      <c r="R16" s="233">
        <f t="shared" si="1"/>
        <v>6</v>
      </c>
      <c r="S16" s="233">
        <f t="shared" si="1"/>
        <v>7</v>
      </c>
      <c r="T16" s="234">
        <f t="shared" si="2"/>
        <v>6</v>
      </c>
      <c r="U16" s="234">
        <f t="shared" si="3"/>
        <v>21</v>
      </c>
    </row>
    <row r="17" spans="1:21" ht="13.5" thickBot="1" x14ac:dyDescent="0.25">
      <c r="A17" s="58" t="s">
        <v>265</v>
      </c>
      <c r="B17" s="59" t="s">
        <v>266</v>
      </c>
      <c r="C17" s="250" t="s">
        <v>510</v>
      </c>
      <c r="D17" s="179">
        <v>31</v>
      </c>
      <c r="E17" s="213"/>
      <c r="F17" s="48">
        <v>144201</v>
      </c>
      <c r="G17" s="49">
        <v>104431</v>
      </c>
      <c r="H17" s="50">
        <v>39770</v>
      </c>
      <c r="I17" s="38">
        <v>25851</v>
      </c>
      <c r="J17" s="38">
        <v>13920</v>
      </c>
      <c r="K17" s="38">
        <v>819493</v>
      </c>
      <c r="L17" s="39">
        <v>3.15E-2</v>
      </c>
      <c r="M17" s="225">
        <f>RANK($L17,$L$17:$L$216,0)</f>
        <v>1</v>
      </c>
      <c r="N17"/>
      <c r="P17" s="335" t="s">
        <v>517</v>
      </c>
      <c r="Q17" s="343">
        <f>SUM(Q3:Q16)</f>
        <v>4</v>
      </c>
      <c r="R17" s="344">
        <f t="shared" ref="R17:U17" si="6">SUM(R3:R16)</f>
        <v>28</v>
      </c>
      <c r="S17" s="344">
        <f t="shared" si="6"/>
        <v>92</v>
      </c>
      <c r="T17" s="345">
        <f t="shared" si="6"/>
        <v>76</v>
      </c>
      <c r="U17" s="345">
        <f t="shared" si="6"/>
        <v>200</v>
      </c>
    </row>
    <row r="18" spans="1:21" x14ac:dyDescent="0.2">
      <c r="A18" s="58" t="s">
        <v>277</v>
      </c>
      <c r="B18" s="59" t="s">
        <v>278</v>
      </c>
      <c r="C18" s="250" t="s">
        <v>510</v>
      </c>
      <c r="D18" s="179">
        <v>31</v>
      </c>
      <c r="E18" s="214"/>
      <c r="F18" s="48">
        <v>103744</v>
      </c>
      <c r="G18" s="49">
        <v>75047</v>
      </c>
      <c r="H18" s="50">
        <v>28697</v>
      </c>
      <c r="I18" s="38">
        <v>18653</v>
      </c>
      <c r="J18" s="38">
        <v>10044</v>
      </c>
      <c r="K18" s="38">
        <v>641980</v>
      </c>
      <c r="L18" s="39">
        <v>2.9100000000000001E-2</v>
      </c>
      <c r="M18" s="225">
        <f t="shared" ref="M18:M81" si="7">RANK($L18,$L$17:$L$216,0)</f>
        <v>2</v>
      </c>
      <c r="N18"/>
    </row>
    <row r="19" spans="1:21" x14ac:dyDescent="0.2">
      <c r="A19" s="58" t="s">
        <v>478</v>
      </c>
      <c r="B19" s="59" t="s">
        <v>479</v>
      </c>
      <c r="C19" s="250" t="s">
        <v>444</v>
      </c>
      <c r="D19" s="179">
        <v>63</v>
      </c>
      <c r="E19" s="214"/>
      <c r="F19" s="48">
        <v>472027</v>
      </c>
      <c r="G19" s="49">
        <v>403690</v>
      </c>
      <c r="H19" s="50">
        <v>68337</v>
      </c>
      <c r="I19" s="38">
        <v>44419</v>
      </c>
      <c r="J19" s="38">
        <v>23918</v>
      </c>
      <c r="K19" s="38">
        <v>1777370</v>
      </c>
      <c r="L19" s="39">
        <v>2.5000000000000001E-2</v>
      </c>
      <c r="M19" s="225">
        <f t="shared" si="7"/>
        <v>3</v>
      </c>
      <c r="N19"/>
    </row>
    <row r="20" spans="1:21" x14ac:dyDescent="0.2">
      <c r="A20" s="74" t="s">
        <v>486</v>
      </c>
      <c r="B20" s="75" t="s">
        <v>487</v>
      </c>
      <c r="C20" s="255" t="s">
        <v>444</v>
      </c>
      <c r="D20" s="180">
        <v>63</v>
      </c>
      <c r="E20" s="215"/>
      <c r="F20" s="76">
        <v>1139691</v>
      </c>
      <c r="G20" s="77">
        <v>978707</v>
      </c>
      <c r="H20" s="78">
        <v>160984</v>
      </c>
      <c r="I20" s="79">
        <v>104640</v>
      </c>
      <c r="J20" s="79">
        <v>56344</v>
      </c>
      <c r="K20" s="79">
        <v>4978195</v>
      </c>
      <c r="L20" s="80">
        <v>2.1000000000000001E-2</v>
      </c>
      <c r="M20" s="225">
        <f t="shared" si="7"/>
        <v>4</v>
      </c>
      <c r="N20"/>
    </row>
    <row r="21" spans="1:21" x14ac:dyDescent="0.2">
      <c r="A21" s="58" t="s">
        <v>261</v>
      </c>
      <c r="B21" s="59" t="s">
        <v>262</v>
      </c>
      <c r="C21" s="250" t="s">
        <v>510</v>
      </c>
      <c r="D21" s="179">
        <v>31</v>
      </c>
      <c r="E21" s="214"/>
      <c r="F21" s="48">
        <v>1078881</v>
      </c>
      <c r="G21" s="49">
        <v>943776</v>
      </c>
      <c r="H21" s="50">
        <v>135105</v>
      </c>
      <c r="I21" s="38">
        <v>87818</v>
      </c>
      <c r="J21" s="38">
        <v>47287</v>
      </c>
      <c r="K21" s="38">
        <v>4467035</v>
      </c>
      <c r="L21" s="39">
        <v>1.9699999999999999E-2</v>
      </c>
      <c r="M21" s="225">
        <f t="shared" si="7"/>
        <v>5</v>
      </c>
      <c r="N21"/>
    </row>
    <row r="22" spans="1:21" ht="13.5" thickBot="1" x14ac:dyDescent="0.25">
      <c r="A22" s="97" t="s">
        <v>480</v>
      </c>
      <c r="B22" s="98" t="s">
        <v>481</v>
      </c>
      <c r="C22" s="259" t="s">
        <v>504</v>
      </c>
      <c r="D22" s="193">
        <v>63</v>
      </c>
      <c r="E22" s="214"/>
      <c r="F22" s="99">
        <v>286774</v>
      </c>
      <c r="G22" s="100">
        <v>248222</v>
      </c>
      <c r="H22" s="101">
        <v>38552</v>
      </c>
      <c r="I22" s="102">
        <v>25059</v>
      </c>
      <c r="J22" s="102">
        <v>13493</v>
      </c>
      <c r="K22" s="102">
        <v>1339301</v>
      </c>
      <c r="L22" s="103">
        <v>1.8700000000000001E-2</v>
      </c>
      <c r="M22" s="225">
        <f t="shared" si="7"/>
        <v>6</v>
      </c>
      <c r="N22"/>
    </row>
    <row r="23" spans="1:21" ht="13.5" thickBot="1" x14ac:dyDescent="0.25">
      <c r="A23" s="60" t="s">
        <v>488</v>
      </c>
      <c r="B23" s="61" t="s">
        <v>489</v>
      </c>
      <c r="C23" s="251" t="s">
        <v>444</v>
      </c>
      <c r="D23" s="189">
        <v>63</v>
      </c>
      <c r="E23" s="215"/>
      <c r="F23" s="62">
        <v>547883</v>
      </c>
      <c r="G23" s="63">
        <v>468012</v>
      </c>
      <c r="H23" s="64">
        <v>79871</v>
      </c>
      <c r="I23" s="65">
        <v>51916</v>
      </c>
      <c r="J23" s="65">
        <v>27955</v>
      </c>
      <c r="K23" s="65">
        <v>3054451</v>
      </c>
      <c r="L23" s="66">
        <v>1.7000000000000001E-2</v>
      </c>
      <c r="M23" s="225">
        <f t="shared" si="7"/>
        <v>7</v>
      </c>
      <c r="N23"/>
    </row>
    <row r="24" spans="1:21" ht="13.5" thickBot="1" x14ac:dyDescent="0.25">
      <c r="A24" s="97" t="s">
        <v>271</v>
      </c>
      <c r="B24" s="98" t="s">
        <v>272</v>
      </c>
      <c r="C24" s="259" t="s">
        <v>510</v>
      </c>
      <c r="D24" s="193">
        <v>31</v>
      </c>
      <c r="E24" s="214"/>
      <c r="F24" s="99">
        <v>1026366</v>
      </c>
      <c r="G24" s="100">
        <v>909330</v>
      </c>
      <c r="H24" s="101">
        <v>117036</v>
      </c>
      <c r="I24" s="102">
        <v>76073</v>
      </c>
      <c r="J24" s="102">
        <v>40963</v>
      </c>
      <c r="K24" s="102">
        <v>4625252</v>
      </c>
      <c r="L24" s="103">
        <v>1.6400000000000001E-2</v>
      </c>
      <c r="M24" s="225">
        <f t="shared" si="7"/>
        <v>8</v>
      </c>
      <c r="N24"/>
    </row>
    <row r="25" spans="1:21" ht="13.5" thickBot="1" x14ac:dyDescent="0.25">
      <c r="A25" s="81" t="s">
        <v>484</v>
      </c>
      <c r="B25" s="82" t="s">
        <v>485</v>
      </c>
      <c r="C25" s="256" t="s">
        <v>444</v>
      </c>
      <c r="D25" s="192">
        <v>63</v>
      </c>
      <c r="E25" s="215"/>
      <c r="F25" s="83">
        <v>553618</v>
      </c>
      <c r="G25" s="84">
        <v>478474</v>
      </c>
      <c r="H25" s="85">
        <v>75144</v>
      </c>
      <c r="I25" s="86">
        <v>48844</v>
      </c>
      <c r="J25" s="86">
        <v>26300</v>
      </c>
      <c r="K25" s="86">
        <v>2987603</v>
      </c>
      <c r="L25" s="87">
        <v>1.6299999999999999E-2</v>
      </c>
      <c r="M25" s="225">
        <f t="shared" si="7"/>
        <v>9</v>
      </c>
      <c r="N25"/>
    </row>
    <row r="26" spans="1:21" x14ac:dyDescent="0.2">
      <c r="A26" s="154" t="s">
        <v>273</v>
      </c>
      <c r="B26" s="157" t="s">
        <v>274</v>
      </c>
      <c r="C26" s="254" t="s">
        <v>510</v>
      </c>
      <c r="D26" s="188">
        <v>31</v>
      </c>
      <c r="E26" s="214"/>
      <c r="F26" s="160">
        <v>329634</v>
      </c>
      <c r="G26" s="162">
        <v>277111</v>
      </c>
      <c r="H26" s="164">
        <v>52523</v>
      </c>
      <c r="I26" s="166">
        <v>34140</v>
      </c>
      <c r="J26" s="166">
        <v>18383</v>
      </c>
      <c r="K26" s="166">
        <v>2140552</v>
      </c>
      <c r="L26" s="168">
        <v>1.5900000000000001E-2</v>
      </c>
      <c r="M26" s="225">
        <f t="shared" si="7"/>
        <v>10</v>
      </c>
      <c r="N26"/>
    </row>
    <row r="27" spans="1:21" x14ac:dyDescent="0.2">
      <c r="A27" s="88" t="s">
        <v>85</v>
      </c>
      <c r="B27" s="89" t="s">
        <v>86</v>
      </c>
      <c r="C27" s="257" t="s">
        <v>504</v>
      </c>
      <c r="D27" s="183">
        <v>6</v>
      </c>
      <c r="E27" s="215"/>
      <c r="F27" s="90">
        <v>320878</v>
      </c>
      <c r="G27" s="91">
        <v>283690</v>
      </c>
      <c r="H27" s="92">
        <v>37188</v>
      </c>
      <c r="I27" s="93">
        <v>24172</v>
      </c>
      <c r="J27" s="93">
        <v>13016</v>
      </c>
      <c r="K27" s="93">
        <v>1530352</v>
      </c>
      <c r="L27" s="94">
        <v>1.5800000000000002E-2</v>
      </c>
      <c r="M27" s="225">
        <f t="shared" si="7"/>
        <v>11</v>
      </c>
      <c r="N27"/>
    </row>
    <row r="28" spans="1:21" x14ac:dyDescent="0.2">
      <c r="A28" s="74" t="s">
        <v>435</v>
      </c>
      <c r="B28" s="75" t="s">
        <v>436</v>
      </c>
      <c r="C28" s="255" t="s">
        <v>444</v>
      </c>
      <c r="D28" s="180">
        <v>51</v>
      </c>
      <c r="E28" s="215"/>
      <c r="F28" s="76">
        <v>1798843</v>
      </c>
      <c r="G28" s="77">
        <v>1626140</v>
      </c>
      <c r="H28" s="78">
        <v>172703</v>
      </c>
      <c r="I28" s="79">
        <v>112257</v>
      </c>
      <c r="J28" s="79">
        <v>60446</v>
      </c>
      <c r="K28" s="79">
        <v>7721155</v>
      </c>
      <c r="L28" s="80">
        <v>1.4500000000000001E-2</v>
      </c>
      <c r="M28" s="225">
        <f t="shared" si="7"/>
        <v>12</v>
      </c>
      <c r="N28"/>
    </row>
    <row r="29" spans="1:21" x14ac:dyDescent="0.2">
      <c r="A29" s="58" t="s">
        <v>303</v>
      </c>
      <c r="B29" s="59" t="s">
        <v>304</v>
      </c>
      <c r="C29" s="250" t="s">
        <v>510</v>
      </c>
      <c r="D29" s="179">
        <v>34</v>
      </c>
      <c r="E29" s="214"/>
      <c r="F29" s="48">
        <v>293077</v>
      </c>
      <c r="G29" s="49">
        <v>264083</v>
      </c>
      <c r="H29" s="50">
        <v>28994</v>
      </c>
      <c r="I29" s="38">
        <v>18846</v>
      </c>
      <c r="J29" s="38">
        <v>10148</v>
      </c>
      <c r="K29" s="38">
        <v>1347928</v>
      </c>
      <c r="L29" s="39">
        <v>1.4E-2</v>
      </c>
      <c r="M29" s="225">
        <f t="shared" si="7"/>
        <v>13</v>
      </c>
      <c r="N29"/>
    </row>
    <row r="30" spans="1:21" x14ac:dyDescent="0.2">
      <c r="A30" s="58" t="s">
        <v>267</v>
      </c>
      <c r="B30" s="59" t="s">
        <v>268</v>
      </c>
      <c r="C30" s="250" t="s">
        <v>510</v>
      </c>
      <c r="D30" s="179">
        <v>31</v>
      </c>
      <c r="E30" s="214"/>
      <c r="F30" s="48">
        <v>331369</v>
      </c>
      <c r="G30" s="49">
        <v>301471</v>
      </c>
      <c r="H30" s="50">
        <v>29898</v>
      </c>
      <c r="I30" s="38">
        <v>19434</v>
      </c>
      <c r="J30" s="38">
        <v>10464</v>
      </c>
      <c r="K30" s="38">
        <v>1395361</v>
      </c>
      <c r="L30" s="39">
        <v>1.3899999999999999E-2</v>
      </c>
      <c r="M30" s="225">
        <f t="shared" si="7"/>
        <v>14</v>
      </c>
      <c r="N30"/>
    </row>
    <row r="31" spans="1:21" x14ac:dyDescent="0.2">
      <c r="A31" s="58" t="s">
        <v>275</v>
      </c>
      <c r="B31" s="59" t="s">
        <v>276</v>
      </c>
      <c r="C31" s="250" t="s">
        <v>510</v>
      </c>
      <c r="D31" s="179">
        <v>31</v>
      </c>
      <c r="E31" s="214"/>
      <c r="F31" s="48">
        <v>543736</v>
      </c>
      <c r="G31" s="49">
        <v>490311</v>
      </c>
      <c r="H31" s="50">
        <v>53425</v>
      </c>
      <c r="I31" s="38">
        <v>34726</v>
      </c>
      <c r="J31" s="38">
        <v>18699</v>
      </c>
      <c r="K31" s="38">
        <v>2539593</v>
      </c>
      <c r="L31" s="39">
        <v>1.37E-2</v>
      </c>
      <c r="M31" s="225">
        <f t="shared" si="7"/>
        <v>15</v>
      </c>
      <c r="N31"/>
    </row>
    <row r="32" spans="1:21" ht="13.5" thickBot="1" x14ac:dyDescent="0.25">
      <c r="A32" s="97" t="s">
        <v>259</v>
      </c>
      <c r="B32" s="98" t="s">
        <v>260</v>
      </c>
      <c r="C32" s="259" t="s">
        <v>510</v>
      </c>
      <c r="D32" s="193">
        <v>31</v>
      </c>
      <c r="E32" s="214"/>
      <c r="F32" s="99">
        <v>352833</v>
      </c>
      <c r="G32" s="100">
        <v>304544</v>
      </c>
      <c r="H32" s="101">
        <v>48289</v>
      </c>
      <c r="I32" s="102">
        <v>31388</v>
      </c>
      <c r="J32" s="102">
        <v>16901</v>
      </c>
      <c r="K32" s="102">
        <v>2417386</v>
      </c>
      <c r="L32" s="103">
        <v>1.2999999999999999E-2</v>
      </c>
      <c r="M32" s="225">
        <f t="shared" si="7"/>
        <v>16</v>
      </c>
      <c r="N32"/>
    </row>
    <row r="33" spans="1:14" x14ac:dyDescent="0.2">
      <c r="A33" s="154" t="s">
        <v>305</v>
      </c>
      <c r="B33" s="157" t="s">
        <v>306</v>
      </c>
      <c r="C33" s="254" t="s">
        <v>510</v>
      </c>
      <c r="D33" s="188">
        <v>34</v>
      </c>
      <c r="E33" s="214"/>
      <c r="F33" s="160">
        <v>393185</v>
      </c>
      <c r="G33" s="162">
        <v>357495</v>
      </c>
      <c r="H33" s="164">
        <v>35690</v>
      </c>
      <c r="I33" s="166">
        <v>23199</v>
      </c>
      <c r="J33" s="166">
        <v>12492</v>
      </c>
      <c r="K33" s="166">
        <v>1782760</v>
      </c>
      <c r="L33" s="168">
        <v>1.2999999999999999E-2</v>
      </c>
      <c r="M33" s="225">
        <f t="shared" si="7"/>
        <v>16</v>
      </c>
      <c r="N33"/>
    </row>
    <row r="34" spans="1:14" x14ac:dyDescent="0.2">
      <c r="A34" s="58" t="s">
        <v>263</v>
      </c>
      <c r="B34" s="59" t="s">
        <v>264</v>
      </c>
      <c r="C34" s="250" t="s">
        <v>510</v>
      </c>
      <c r="D34" s="179">
        <v>31</v>
      </c>
      <c r="E34" s="214"/>
      <c r="F34" s="48">
        <v>108718</v>
      </c>
      <c r="G34" s="49">
        <v>97389</v>
      </c>
      <c r="H34" s="50">
        <v>11329</v>
      </c>
      <c r="I34" s="38">
        <v>7364</v>
      </c>
      <c r="J34" s="38">
        <v>3965</v>
      </c>
      <c r="K34" s="38">
        <v>593659</v>
      </c>
      <c r="L34" s="39">
        <v>1.24E-2</v>
      </c>
      <c r="M34" s="225">
        <f t="shared" si="7"/>
        <v>18</v>
      </c>
      <c r="N34"/>
    </row>
    <row r="35" spans="1:14" x14ac:dyDescent="0.2">
      <c r="A35" s="58" t="s">
        <v>409</v>
      </c>
      <c r="B35" s="59" t="s">
        <v>410</v>
      </c>
      <c r="C35" s="250" t="s">
        <v>382</v>
      </c>
      <c r="D35" s="179">
        <v>49</v>
      </c>
      <c r="E35" s="214"/>
      <c r="F35" s="48">
        <v>166430</v>
      </c>
      <c r="G35" s="49">
        <v>144698</v>
      </c>
      <c r="H35" s="50">
        <v>21732</v>
      </c>
      <c r="I35" s="38">
        <v>14126</v>
      </c>
      <c r="J35" s="38">
        <v>7606</v>
      </c>
      <c r="K35" s="38">
        <v>1160745</v>
      </c>
      <c r="L35" s="39">
        <v>1.2200000000000001E-2</v>
      </c>
      <c r="M35" s="225">
        <f t="shared" si="7"/>
        <v>19</v>
      </c>
      <c r="N35"/>
    </row>
    <row r="36" spans="1:14" x14ac:dyDescent="0.2">
      <c r="A36" s="58" t="s">
        <v>309</v>
      </c>
      <c r="B36" s="59" t="s">
        <v>310</v>
      </c>
      <c r="C36" s="250" t="s">
        <v>510</v>
      </c>
      <c r="D36" s="179">
        <v>34</v>
      </c>
      <c r="E36" s="214"/>
      <c r="F36" s="48">
        <v>307903</v>
      </c>
      <c r="G36" s="49">
        <v>284260</v>
      </c>
      <c r="H36" s="50">
        <v>23643</v>
      </c>
      <c r="I36" s="38">
        <v>15368</v>
      </c>
      <c r="J36" s="38">
        <v>8275</v>
      </c>
      <c r="K36" s="38">
        <v>1279625</v>
      </c>
      <c r="L36" s="39">
        <v>1.2E-2</v>
      </c>
      <c r="M36" s="225">
        <f t="shared" si="7"/>
        <v>20</v>
      </c>
      <c r="N36"/>
    </row>
    <row r="37" spans="1:14" x14ac:dyDescent="0.2">
      <c r="A37" s="58" t="s">
        <v>62</v>
      </c>
      <c r="B37" s="59" t="s">
        <v>63</v>
      </c>
      <c r="C37" s="250" t="s">
        <v>505</v>
      </c>
      <c r="D37" s="179">
        <v>5</v>
      </c>
      <c r="E37" s="214"/>
      <c r="F37" s="48">
        <v>52412</v>
      </c>
      <c r="G37" s="49">
        <v>47435</v>
      </c>
      <c r="H37" s="50">
        <v>4977</v>
      </c>
      <c r="I37" s="38">
        <v>3235</v>
      </c>
      <c r="J37" s="38">
        <v>1742</v>
      </c>
      <c r="K37" s="38">
        <v>271719</v>
      </c>
      <c r="L37" s="39">
        <v>1.1900000000000001E-2</v>
      </c>
      <c r="M37" s="225">
        <f t="shared" si="7"/>
        <v>21</v>
      </c>
      <c r="N37"/>
    </row>
    <row r="38" spans="1:14" ht="13.5" thickBot="1" x14ac:dyDescent="0.25">
      <c r="A38" s="97" t="s">
        <v>443</v>
      </c>
      <c r="B38" s="98" t="s">
        <v>444</v>
      </c>
      <c r="C38" s="259" t="s">
        <v>444</v>
      </c>
      <c r="D38" s="193">
        <v>52</v>
      </c>
      <c r="E38" s="214"/>
      <c r="F38" s="99">
        <v>1201185</v>
      </c>
      <c r="G38" s="100">
        <v>1093354</v>
      </c>
      <c r="H38" s="101">
        <v>107831</v>
      </c>
      <c r="I38" s="102">
        <v>70090</v>
      </c>
      <c r="J38" s="102">
        <v>37741</v>
      </c>
      <c r="K38" s="102">
        <v>6234843</v>
      </c>
      <c r="L38" s="103">
        <v>1.12E-2</v>
      </c>
      <c r="M38" s="225">
        <f t="shared" si="7"/>
        <v>22</v>
      </c>
      <c r="N38"/>
    </row>
    <row r="39" spans="1:14" ht="13.5" thickBot="1" x14ac:dyDescent="0.25">
      <c r="A39" s="97" t="s">
        <v>81</v>
      </c>
      <c r="B39" s="98" t="s">
        <v>82</v>
      </c>
      <c r="C39" s="259" t="s">
        <v>505</v>
      </c>
      <c r="D39" s="193">
        <v>6</v>
      </c>
      <c r="E39" s="214"/>
      <c r="F39" s="99">
        <v>253298</v>
      </c>
      <c r="G39" s="100">
        <v>228119</v>
      </c>
      <c r="H39" s="101">
        <v>25179</v>
      </c>
      <c r="I39" s="102">
        <v>16366</v>
      </c>
      <c r="J39" s="102">
        <v>8813</v>
      </c>
      <c r="K39" s="102">
        <v>1489483</v>
      </c>
      <c r="L39" s="103">
        <v>1.0999999999999999E-2</v>
      </c>
      <c r="M39" s="225">
        <f t="shared" si="7"/>
        <v>23</v>
      </c>
      <c r="N39"/>
    </row>
    <row r="40" spans="1:14" x14ac:dyDescent="0.2">
      <c r="A40" s="154" t="s">
        <v>369</v>
      </c>
      <c r="B40" s="157" t="s">
        <v>370</v>
      </c>
      <c r="C40" s="254" t="s">
        <v>382</v>
      </c>
      <c r="D40" s="188">
        <v>46</v>
      </c>
      <c r="E40" s="214"/>
      <c r="F40" s="160">
        <v>173257</v>
      </c>
      <c r="G40" s="162">
        <v>157885</v>
      </c>
      <c r="H40" s="164">
        <v>15372</v>
      </c>
      <c r="I40" s="166">
        <v>9992</v>
      </c>
      <c r="J40" s="166">
        <v>5380</v>
      </c>
      <c r="K40" s="166">
        <v>929751</v>
      </c>
      <c r="L40" s="168">
        <v>1.0699999999999999E-2</v>
      </c>
      <c r="M40" s="225">
        <f t="shared" si="7"/>
        <v>24</v>
      </c>
      <c r="N40"/>
    </row>
    <row r="41" spans="1:14" x14ac:dyDescent="0.2">
      <c r="A41" s="133" t="s">
        <v>333</v>
      </c>
      <c r="B41" s="134" t="s">
        <v>334</v>
      </c>
      <c r="C41" s="266" t="s">
        <v>504</v>
      </c>
      <c r="D41" s="181">
        <v>36</v>
      </c>
      <c r="E41" s="215"/>
      <c r="F41" s="127">
        <v>3663619</v>
      </c>
      <c r="G41" s="128">
        <v>3348735</v>
      </c>
      <c r="H41" s="129">
        <v>314884</v>
      </c>
      <c r="I41" s="130">
        <v>204675</v>
      </c>
      <c r="J41" s="130">
        <v>110209</v>
      </c>
      <c r="K41" s="130">
        <v>19088683</v>
      </c>
      <c r="L41" s="131">
        <v>1.0699999999999999E-2</v>
      </c>
      <c r="M41" s="225">
        <f t="shared" si="7"/>
        <v>24</v>
      </c>
      <c r="N41"/>
    </row>
    <row r="42" spans="1:14" x14ac:dyDescent="0.2">
      <c r="A42" s="58" t="s">
        <v>433</v>
      </c>
      <c r="B42" s="59" t="s">
        <v>434</v>
      </c>
      <c r="C42" s="250" t="s">
        <v>444</v>
      </c>
      <c r="D42" s="179">
        <v>51</v>
      </c>
      <c r="E42" s="214"/>
      <c r="F42" s="48">
        <v>563973</v>
      </c>
      <c r="G42" s="49">
        <v>523606</v>
      </c>
      <c r="H42" s="50">
        <v>40367</v>
      </c>
      <c r="I42" s="38">
        <v>26239</v>
      </c>
      <c r="J42" s="38">
        <v>14128</v>
      </c>
      <c r="K42" s="38">
        <v>2452272</v>
      </c>
      <c r="L42" s="39">
        <v>1.0699999999999999E-2</v>
      </c>
      <c r="M42" s="225">
        <f t="shared" si="7"/>
        <v>24</v>
      </c>
      <c r="N42"/>
    </row>
    <row r="43" spans="1:14" x14ac:dyDescent="0.2">
      <c r="A43" s="58" t="s">
        <v>349</v>
      </c>
      <c r="B43" s="59" t="s">
        <v>350</v>
      </c>
      <c r="C43" s="250" t="s">
        <v>504</v>
      </c>
      <c r="D43" s="179">
        <v>40</v>
      </c>
      <c r="E43" s="214"/>
      <c r="F43" s="48">
        <v>5610147</v>
      </c>
      <c r="G43" s="49">
        <v>5094643</v>
      </c>
      <c r="H43" s="50">
        <v>515504</v>
      </c>
      <c r="I43" s="38">
        <v>335078</v>
      </c>
      <c r="J43" s="38">
        <v>180426</v>
      </c>
      <c r="K43" s="38">
        <v>31694296</v>
      </c>
      <c r="L43" s="39">
        <v>1.06E-2</v>
      </c>
      <c r="M43" s="225">
        <f t="shared" si="7"/>
        <v>27</v>
      </c>
      <c r="N43"/>
    </row>
    <row r="44" spans="1:14" x14ac:dyDescent="0.2">
      <c r="A44" s="58" t="s">
        <v>441</v>
      </c>
      <c r="B44" s="59" t="s">
        <v>442</v>
      </c>
      <c r="C44" s="250" t="s">
        <v>444</v>
      </c>
      <c r="D44" s="179">
        <v>52</v>
      </c>
      <c r="E44" s="214"/>
      <c r="F44" s="48">
        <v>260601</v>
      </c>
      <c r="G44" s="49">
        <v>222304</v>
      </c>
      <c r="H44" s="50">
        <v>38297</v>
      </c>
      <c r="I44" s="38">
        <v>24893</v>
      </c>
      <c r="J44" s="38">
        <v>13404</v>
      </c>
      <c r="K44" s="38">
        <v>2398546</v>
      </c>
      <c r="L44" s="39">
        <v>1.04E-2</v>
      </c>
      <c r="M44" s="225">
        <f t="shared" si="7"/>
        <v>28</v>
      </c>
      <c r="N44"/>
    </row>
    <row r="45" spans="1:14" x14ac:dyDescent="0.2">
      <c r="A45" s="125" t="s">
        <v>204</v>
      </c>
      <c r="B45" s="241" t="s">
        <v>205</v>
      </c>
      <c r="C45" s="299" t="s">
        <v>509</v>
      </c>
      <c r="D45" s="186">
        <v>25</v>
      </c>
      <c r="E45" s="214"/>
      <c r="F45" s="106">
        <v>1854578</v>
      </c>
      <c r="G45" s="107">
        <v>1684963</v>
      </c>
      <c r="H45" s="108">
        <v>169615</v>
      </c>
      <c r="I45" s="109">
        <v>110250</v>
      </c>
      <c r="J45" s="109">
        <v>59365</v>
      </c>
      <c r="K45" s="109">
        <v>10642622</v>
      </c>
      <c r="L45" s="110">
        <v>1.04E-2</v>
      </c>
      <c r="M45" s="225">
        <f t="shared" si="7"/>
        <v>28</v>
      </c>
      <c r="N45"/>
    </row>
    <row r="46" spans="1:14" x14ac:dyDescent="0.2">
      <c r="A46" s="125" t="s">
        <v>35</v>
      </c>
      <c r="B46" s="144" t="s">
        <v>36</v>
      </c>
      <c r="C46" s="277" t="s">
        <v>503</v>
      </c>
      <c r="D46" s="181">
        <v>3</v>
      </c>
      <c r="E46" s="214"/>
      <c r="F46" s="127">
        <v>4475087</v>
      </c>
      <c r="G46" s="128">
        <v>3999609</v>
      </c>
      <c r="H46" s="129">
        <v>475478</v>
      </c>
      <c r="I46" s="130">
        <v>309061</v>
      </c>
      <c r="J46" s="130">
        <v>166417</v>
      </c>
      <c r="K46" s="130">
        <v>30428802</v>
      </c>
      <c r="L46" s="131">
        <v>1.0200000000000001E-2</v>
      </c>
      <c r="M46" s="225">
        <f t="shared" si="7"/>
        <v>30</v>
      </c>
      <c r="N46"/>
    </row>
    <row r="47" spans="1:14" x14ac:dyDescent="0.2">
      <c r="A47" s="88" t="s">
        <v>279</v>
      </c>
      <c r="B47" s="143" t="s">
        <v>280</v>
      </c>
      <c r="C47" s="281" t="s">
        <v>510</v>
      </c>
      <c r="D47" s="183">
        <v>31</v>
      </c>
      <c r="E47" s="215"/>
      <c r="F47" s="90">
        <v>727215</v>
      </c>
      <c r="G47" s="91">
        <v>666746</v>
      </c>
      <c r="H47" s="92">
        <v>60469</v>
      </c>
      <c r="I47" s="93">
        <v>39305</v>
      </c>
      <c r="J47" s="93">
        <v>21164</v>
      </c>
      <c r="K47" s="93">
        <v>3860017</v>
      </c>
      <c r="L47" s="94">
        <v>1.0200000000000001E-2</v>
      </c>
      <c r="M47" s="225">
        <f t="shared" si="7"/>
        <v>30</v>
      </c>
      <c r="N47"/>
    </row>
    <row r="48" spans="1:14" x14ac:dyDescent="0.2">
      <c r="A48" s="58" t="s">
        <v>117</v>
      </c>
      <c r="B48" s="137" t="s">
        <v>118</v>
      </c>
      <c r="C48" s="224" t="s">
        <v>506</v>
      </c>
      <c r="D48" s="179">
        <v>12</v>
      </c>
      <c r="E48" s="214"/>
      <c r="F48" s="48">
        <v>316782</v>
      </c>
      <c r="G48" s="49">
        <v>287727</v>
      </c>
      <c r="H48" s="50">
        <v>29055</v>
      </c>
      <c r="I48" s="38">
        <v>18886</v>
      </c>
      <c r="J48" s="38">
        <v>10169</v>
      </c>
      <c r="K48" s="38">
        <v>1877430</v>
      </c>
      <c r="L48" s="39">
        <v>1.01E-2</v>
      </c>
      <c r="M48" s="225">
        <f t="shared" si="7"/>
        <v>32</v>
      </c>
      <c r="N48"/>
    </row>
    <row r="49" spans="1:14" x14ac:dyDescent="0.2">
      <c r="A49" s="58" t="s">
        <v>381</v>
      </c>
      <c r="B49" s="137" t="s">
        <v>382</v>
      </c>
      <c r="C49" s="224" t="s">
        <v>382</v>
      </c>
      <c r="D49" s="179">
        <v>46</v>
      </c>
      <c r="E49" s="214"/>
      <c r="F49" s="48">
        <v>36023</v>
      </c>
      <c r="G49" s="49">
        <v>31311</v>
      </c>
      <c r="H49" s="50">
        <v>4712</v>
      </c>
      <c r="I49" s="38">
        <v>3063</v>
      </c>
      <c r="J49" s="38">
        <v>1649</v>
      </c>
      <c r="K49" s="38">
        <v>314407</v>
      </c>
      <c r="L49" s="39">
        <v>9.7000000000000003E-3</v>
      </c>
      <c r="M49" s="225">
        <f t="shared" si="7"/>
        <v>33</v>
      </c>
      <c r="N49"/>
    </row>
    <row r="50" spans="1:14" ht="13.5" thickBot="1" x14ac:dyDescent="0.25">
      <c r="A50" s="97" t="s">
        <v>325</v>
      </c>
      <c r="B50" s="140" t="s">
        <v>326</v>
      </c>
      <c r="C50" s="290" t="s">
        <v>232</v>
      </c>
      <c r="D50" s="193">
        <v>35</v>
      </c>
      <c r="E50" s="214"/>
      <c r="F50" s="99">
        <v>143608</v>
      </c>
      <c r="G50" s="100">
        <v>130604</v>
      </c>
      <c r="H50" s="101">
        <v>13004</v>
      </c>
      <c r="I50" s="102">
        <v>8453</v>
      </c>
      <c r="J50" s="102">
        <v>4551</v>
      </c>
      <c r="K50" s="102">
        <v>873445</v>
      </c>
      <c r="L50" s="103">
        <v>9.7000000000000003E-3</v>
      </c>
      <c r="M50" s="225">
        <f t="shared" si="7"/>
        <v>33</v>
      </c>
      <c r="N50"/>
    </row>
    <row r="51" spans="1:14" ht="13.5" thickBot="1" x14ac:dyDescent="0.25">
      <c r="A51" s="97" t="s">
        <v>42</v>
      </c>
      <c r="B51" s="140" t="s">
        <v>43</v>
      </c>
      <c r="C51" s="290" t="s">
        <v>504</v>
      </c>
      <c r="D51" s="193">
        <v>4</v>
      </c>
      <c r="E51" s="214"/>
      <c r="F51" s="99">
        <v>812087</v>
      </c>
      <c r="G51" s="100">
        <v>743856</v>
      </c>
      <c r="H51" s="101">
        <v>68231</v>
      </c>
      <c r="I51" s="102">
        <v>44350</v>
      </c>
      <c r="J51" s="102">
        <v>23881</v>
      </c>
      <c r="K51" s="102">
        <v>4554414</v>
      </c>
      <c r="L51" s="103">
        <v>9.7000000000000003E-3</v>
      </c>
      <c r="M51" s="225">
        <f t="shared" si="7"/>
        <v>33</v>
      </c>
      <c r="N51"/>
    </row>
    <row r="52" spans="1:14" x14ac:dyDescent="0.2">
      <c r="A52" s="348" t="s">
        <v>87</v>
      </c>
      <c r="B52" s="350" t="s">
        <v>88</v>
      </c>
      <c r="C52" s="352" t="s">
        <v>504</v>
      </c>
      <c r="D52" s="355">
        <v>6</v>
      </c>
      <c r="E52" s="215"/>
      <c r="F52" s="357">
        <v>576563</v>
      </c>
      <c r="G52" s="359">
        <v>534058</v>
      </c>
      <c r="H52" s="361">
        <v>42505</v>
      </c>
      <c r="I52" s="363">
        <v>27628</v>
      </c>
      <c r="J52" s="363">
        <v>14877</v>
      </c>
      <c r="K52" s="363">
        <v>2835336</v>
      </c>
      <c r="L52" s="365">
        <v>9.7000000000000003E-3</v>
      </c>
      <c r="M52" s="225">
        <f t="shared" si="7"/>
        <v>33</v>
      </c>
      <c r="N52"/>
    </row>
    <row r="53" spans="1:14" x14ac:dyDescent="0.2">
      <c r="A53" s="58" t="s">
        <v>58</v>
      </c>
      <c r="B53" s="137" t="s">
        <v>59</v>
      </c>
      <c r="C53" s="224" t="s">
        <v>505</v>
      </c>
      <c r="D53" s="179">
        <v>5</v>
      </c>
      <c r="E53" s="214"/>
      <c r="F53" s="48">
        <v>657900</v>
      </c>
      <c r="G53" s="49">
        <v>599583</v>
      </c>
      <c r="H53" s="50">
        <v>58317</v>
      </c>
      <c r="I53" s="38">
        <v>37906</v>
      </c>
      <c r="J53" s="38">
        <v>20411</v>
      </c>
      <c r="K53" s="38">
        <v>3981338</v>
      </c>
      <c r="L53" s="39">
        <v>9.4999999999999998E-3</v>
      </c>
      <c r="M53" s="225">
        <f t="shared" si="7"/>
        <v>37</v>
      </c>
      <c r="N53"/>
    </row>
    <row r="54" spans="1:14" x14ac:dyDescent="0.2">
      <c r="A54" s="58" t="s">
        <v>353</v>
      </c>
      <c r="B54" s="137" t="s">
        <v>354</v>
      </c>
      <c r="C54" s="224" t="s">
        <v>232</v>
      </c>
      <c r="D54" s="179">
        <v>41</v>
      </c>
      <c r="E54" s="214"/>
      <c r="F54" s="48">
        <v>554274</v>
      </c>
      <c r="G54" s="49">
        <v>509271</v>
      </c>
      <c r="H54" s="50">
        <v>45003</v>
      </c>
      <c r="I54" s="38">
        <v>29252</v>
      </c>
      <c r="J54" s="38">
        <v>15751</v>
      </c>
      <c r="K54" s="38">
        <v>3085410</v>
      </c>
      <c r="L54" s="39">
        <v>9.4999999999999998E-3</v>
      </c>
      <c r="M54" s="225">
        <f t="shared" si="7"/>
        <v>37</v>
      </c>
      <c r="N54"/>
    </row>
    <row r="55" spans="1:14" x14ac:dyDescent="0.2">
      <c r="A55" s="58" t="s">
        <v>399</v>
      </c>
      <c r="B55" s="137" t="s">
        <v>400</v>
      </c>
      <c r="C55" s="224" t="s">
        <v>382</v>
      </c>
      <c r="D55" s="179">
        <v>48</v>
      </c>
      <c r="E55" s="214"/>
      <c r="F55" s="48">
        <v>435785</v>
      </c>
      <c r="G55" s="49">
        <v>397499</v>
      </c>
      <c r="H55" s="50">
        <v>38286</v>
      </c>
      <c r="I55" s="38">
        <v>24886</v>
      </c>
      <c r="J55" s="38">
        <v>13400</v>
      </c>
      <c r="K55" s="38">
        <v>2674160</v>
      </c>
      <c r="L55" s="39">
        <v>9.2999999999999992E-3</v>
      </c>
      <c r="M55" s="225">
        <f t="shared" si="7"/>
        <v>39</v>
      </c>
      <c r="N55"/>
    </row>
    <row r="56" spans="1:14" x14ac:dyDescent="0.2">
      <c r="A56" s="88" t="s">
        <v>52</v>
      </c>
      <c r="B56" s="143" t="s">
        <v>53</v>
      </c>
      <c r="C56" s="281" t="s">
        <v>504</v>
      </c>
      <c r="D56" s="183">
        <v>4</v>
      </c>
      <c r="E56" s="215"/>
      <c r="F56" s="90">
        <v>1038351</v>
      </c>
      <c r="G56" s="91">
        <v>959794</v>
      </c>
      <c r="H56" s="92">
        <v>78557</v>
      </c>
      <c r="I56" s="93">
        <v>51062</v>
      </c>
      <c r="J56" s="93">
        <v>27495</v>
      </c>
      <c r="K56" s="93">
        <v>5574915</v>
      </c>
      <c r="L56" s="94">
        <v>9.1999999999999998E-3</v>
      </c>
      <c r="M56" s="225">
        <f t="shared" si="7"/>
        <v>40</v>
      </c>
      <c r="N56"/>
    </row>
    <row r="57" spans="1:14" ht="13.5" thickBot="1" x14ac:dyDescent="0.25">
      <c r="A57" s="97" t="s">
        <v>257</v>
      </c>
      <c r="B57" s="140" t="s">
        <v>258</v>
      </c>
      <c r="C57" s="290" t="s">
        <v>510</v>
      </c>
      <c r="D57" s="193">
        <v>31</v>
      </c>
      <c r="E57" s="214"/>
      <c r="F57" s="99">
        <v>276153</v>
      </c>
      <c r="G57" s="100">
        <v>253925</v>
      </c>
      <c r="H57" s="101">
        <v>22228</v>
      </c>
      <c r="I57" s="102">
        <v>14448</v>
      </c>
      <c r="J57" s="102">
        <v>7780</v>
      </c>
      <c r="K57" s="102">
        <v>1579807</v>
      </c>
      <c r="L57" s="103">
        <v>9.1000000000000004E-3</v>
      </c>
      <c r="M57" s="225">
        <f t="shared" si="7"/>
        <v>41</v>
      </c>
      <c r="N57"/>
    </row>
    <row r="58" spans="1:14" x14ac:dyDescent="0.2">
      <c r="A58" s="154" t="s">
        <v>168</v>
      </c>
      <c r="B58" s="155" t="s">
        <v>169</v>
      </c>
      <c r="C58" s="285" t="s">
        <v>173</v>
      </c>
      <c r="D58" s="188">
        <v>20</v>
      </c>
      <c r="E58" s="214"/>
      <c r="F58" s="160">
        <v>944227</v>
      </c>
      <c r="G58" s="162">
        <v>870047</v>
      </c>
      <c r="H58" s="164">
        <v>74180</v>
      </c>
      <c r="I58" s="166">
        <v>48217</v>
      </c>
      <c r="J58" s="166">
        <v>25963</v>
      </c>
      <c r="K58" s="166">
        <v>5435092</v>
      </c>
      <c r="L58" s="168">
        <v>8.8999999999999999E-3</v>
      </c>
      <c r="M58" s="225">
        <f t="shared" si="7"/>
        <v>42</v>
      </c>
      <c r="N58"/>
    </row>
    <row r="59" spans="1:14" x14ac:dyDescent="0.2">
      <c r="A59" s="58" t="s">
        <v>474</v>
      </c>
      <c r="B59" s="137" t="s">
        <v>475</v>
      </c>
      <c r="C59" s="224" t="s">
        <v>444</v>
      </c>
      <c r="D59" s="179">
        <v>63</v>
      </c>
      <c r="E59" s="214"/>
      <c r="F59" s="48">
        <v>189455</v>
      </c>
      <c r="G59" s="49">
        <v>166880</v>
      </c>
      <c r="H59" s="50">
        <v>22575</v>
      </c>
      <c r="I59" s="38">
        <v>14674</v>
      </c>
      <c r="J59" s="38">
        <v>7901</v>
      </c>
      <c r="K59" s="38">
        <v>1660843</v>
      </c>
      <c r="L59" s="39">
        <v>8.8000000000000005E-3</v>
      </c>
      <c r="M59" s="225">
        <f t="shared" si="7"/>
        <v>43</v>
      </c>
      <c r="N59"/>
    </row>
    <row r="60" spans="1:14" x14ac:dyDescent="0.2">
      <c r="A60" s="58" t="s">
        <v>154</v>
      </c>
      <c r="B60" s="137" t="s">
        <v>155</v>
      </c>
      <c r="C60" s="224" t="s">
        <v>508</v>
      </c>
      <c r="D60" s="179">
        <v>19</v>
      </c>
      <c r="E60" s="214"/>
      <c r="F60" s="48">
        <v>529892</v>
      </c>
      <c r="G60" s="49">
        <v>501965</v>
      </c>
      <c r="H60" s="50">
        <v>27927</v>
      </c>
      <c r="I60" s="38">
        <v>18153</v>
      </c>
      <c r="J60" s="38">
        <v>9774</v>
      </c>
      <c r="K60" s="38">
        <v>2056002</v>
      </c>
      <c r="L60" s="39">
        <v>8.8000000000000005E-3</v>
      </c>
      <c r="M60" s="225">
        <f t="shared" si="7"/>
        <v>43</v>
      </c>
      <c r="N60"/>
    </row>
    <row r="61" spans="1:14" ht="13.5" thickBot="1" x14ac:dyDescent="0.25">
      <c r="A61" s="67" t="s">
        <v>492</v>
      </c>
      <c r="B61" s="159" t="s">
        <v>493</v>
      </c>
      <c r="C61" s="289" t="s">
        <v>506</v>
      </c>
      <c r="D61" s="190">
        <v>65</v>
      </c>
      <c r="E61" s="214"/>
      <c r="F61" s="69">
        <v>9153478</v>
      </c>
      <c r="G61" s="70">
        <v>8337921</v>
      </c>
      <c r="H61" s="71">
        <v>815557</v>
      </c>
      <c r="I61" s="72">
        <v>530112</v>
      </c>
      <c r="J61" s="72">
        <v>285445</v>
      </c>
      <c r="K61" s="72">
        <v>60965459</v>
      </c>
      <c r="L61" s="73">
        <v>8.6999999999999994E-3</v>
      </c>
      <c r="M61" s="225">
        <f t="shared" si="7"/>
        <v>45</v>
      </c>
      <c r="N61"/>
    </row>
    <row r="62" spans="1:14" ht="13.5" thickBot="1" x14ac:dyDescent="0.25">
      <c r="A62" s="60" t="s">
        <v>327</v>
      </c>
      <c r="B62" s="141" t="s">
        <v>328</v>
      </c>
      <c r="C62" s="292" t="s">
        <v>507</v>
      </c>
      <c r="D62" s="189">
        <v>35</v>
      </c>
      <c r="E62" s="215"/>
      <c r="F62" s="62">
        <v>1031849</v>
      </c>
      <c r="G62" s="63">
        <v>948557</v>
      </c>
      <c r="H62" s="64">
        <v>83292</v>
      </c>
      <c r="I62" s="65">
        <v>54140</v>
      </c>
      <c r="J62" s="65">
        <v>29152</v>
      </c>
      <c r="K62" s="65">
        <v>6187825</v>
      </c>
      <c r="L62" s="66">
        <v>8.6999999999999994E-3</v>
      </c>
      <c r="M62" s="225">
        <f t="shared" si="7"/>
        <v>45</v>
      </c>
      <c r="N62"/>
    </row>
    <row r="63" spans="1:14" ht="13.5" thickBot="1" x14ac:dyDescent="0.25">
      <c r="A63" s="97" t="s">
        <v>347</v>
      </c>
      <c r="B63" s="140" t="s">
        <v>348</v>
      </c>
      <c r="C63" s="290" t="s">
        <v>504</v>
      </c>
      <c r="D63" s="193">
        <v>38</v>
      </c>
      <c r="E63" s="214"/>
      <c r="F63" s="99">
        <v>237103</v>
      </c>
      <c r="G63" s="100">
        <v>211369</v>
      </c>
      <c r="H63" s="101">
        <v>25734</v>
      </c>
      <c r="I63" s="102">
        <v>16727</v>
      </c>
      <c r="J63" s="102">
        <v>9007</v>
      </c>
      <c r="K63" s="102">
        <v>1959260</v>
      </c>
      <c r="L63" s="103">
        <v>8.5000000000000006E-3</v>
      </c>
      <c r="M63" s="225">
        <f t="shared" si="7"/>
        <v>47</v>
      </c>
      <c r="N63"/>
    </row>
    <row r="64" spans="1:14" x14ac:dyDescent="0.2">
      <c r="A64" s="154" t="s">
        <v>148</v>
      </c>
      <c r="B64" s="155" t="s">
        <v>149</v>
      </c>
      <c r="C64" s="285" t="s">
        <v>507</v>
      </c>
      <c r="D64" s="188">
        <v>18</v>
      </c>
      <c r="E64" s="214"/>
      <c r="F64" s="160">
        <v>341131</v>
      </c>
      <c r="G64" s="162">
        <v>296806</v>
      </c>
      <c r="H64" s="164">
        <v>44325</v>
      </c>
      <c r="I64" s="166">
        <v>28811</v>
      </c>
      <c r="J64" s="166">
        <v>15514</v>
      </c>
      <c r="K64" s="166">
        <v>3457143</v>
      </c>
      <c r="L64" s="168">
        <v>8.3000000000000001E-3</v>
      </c>
      <c r="M64" s="225">
        <f t="shared" si="7"/>
        <v>48</v>
      </c>
      <c r="N64"/>
    </row>
    <row r="65" spans="1:14" x14ac:dyDescent="0.2">
      <c r="A65" s="58" t="s">
        <v>54</v>
      </c>
      <c r="B65" s="137" t="s">
        <v>55</v>
      </c>
      <c r="C65" s="224" t="s">
        <v>505</v>
      </c>
      <c r="D65" s="179">
        <v>5</v>
      </c>
      <c r="E65" s="214"/>
      <c r="F65" s="48">
        <v>1837440</v>
      </c>
      <c r="G65" s="49">
        <v>1679699</v>
      </c>
      <c r="H65" s="50">
        <v>157741</v>
      </c>
      <c r="I65" s="38">
        <v>102532</v>
      </c>
      <c r="J65" s="38">
        <v>55209</v>
      </c>
      <c r="K65" s="38">
        <v>12365335</v>
      </c>
      <c r="L65" s="39">
        <v>8.3000000000000001E-3</v>
      </c>
      <c r="M65" s="225">
        <f t="shared" si="7"/>
        <v>48</v>
      </c>
      <c r="N65"/>
    </row>
    <row r="66" spans="1:14" x14ac:dyDescent="0.2">
      <c r="A66" s="58" t="s">
        <v>107</v>
      </c>
      <c r="B66" s="137" t="s">
        <v>108</v>
      </c>
      <c r="C66" s="224" t="s">
        <v>507</v>
      </c>
      <c r="D66" s="179">
        <v>9</v>
      </c>
      <c r="E66" s="214"/>
      <c r="F66" s="48">
        <v>783282</v>
      </c>
      <c r="G66" s="49">
        <v>718413</v>
      </c>
      <c r="H66" s="50">
        <v>64869</v>
      </c>
      <c r="I66" s="38">
        <v>42165</v>
      </c>
      <c r="J66" s="38">
        <v>22704</v>
      </c>
      <c r="K66" s="38">
        <v>5114152</v>
      </c>
      <c r="L66" s="39">
        <v>8.2000000000000007E-3</v>
      </c>
      <c r="M66" s="225">
        <f t="shared" si="7"/>
        <v>50</v>
      </c>
      <c r="N66"/>
    </row>
    <row r="67" spans="1:14" ht="13.5" thickBot="1" x14ac:dyDescent="0.25">
      <c r="A67" s="97" t="s">
        <v>130</v>
      </c>
      <c r="B67" s="140" t="s">
        <v>131</v>
      </c>
      <c r="C67" s="290" t="s">
        <v>506</v>
      </c>
      <c r="D67" s="193">
        <v>16</v>
      </c>
      <c r="E67" s="214"/>
      <c r="F67" s="99">
        <v>6090075</v>
      </c>
      <c r="G67" s="100">
        <v>5621258</v>
      </c>
      <c r="H67" s="101">
        <v>468817</v>
      </c>
      <c r="I67" s="102">
        <v>304731</v>
      </c>
      <c r="J67" s="102">
        <v>164086</v>
      </c>
      <c r="K67" s="102">
        <v>37222807</v>
      </c>
      <c r="L67" s="103">
        <v>8.2000000000000007E-3</v>
      </c>
      <c r="M67" s="225">
        <f t="shared" si="7"/>
        <v>50</v>
      </c>
      <c r="N67"/>
    </row>
    <row r="68" spans="1:14" ht="13.5" thickBot="1" x14ac:dyDescent="0.25">
      <c r="A68" s="67" t="s">
        <v>124</v>
      </c>
      <c r="B68" s="159" t="s">
        <v>125</v>
      </c>
      <c r="C68" s="289" t="s">
        <v>506</v>
      </c>
      <c r="D68" s="190">
        <v>14</v>
      </c>
      <c r="E68" s="214"/>
      <c r="F68" s="69">
        <v>8879124</v>
      </c>
      <c r="G68" s="70">
        <v>8100706</v>
      </c>
      <c r="H68" s="71">
        <v>778418</v>
      </c>
      <c r="I68" s="72">
        <v>505972</v>
      </c>
      <c r="J68" s="72">
        <v>272446</v>
      </c>
      <c r="K68" s="72">
        <v>62527071</v>
      </c>
      <c r="L68" s="73">
        <v>8.0999999999999996E-3</v>
      </c>
      <c r="M68" s="225">
        <f t="shared" si="7"/>
        <v>52</v>
      </c>
      <c r="N68"/>
    </row>
    <row r="69" spans="1:14" x14ac:dyDescent="0.2">
      <c r="A69" s="210" t="s">
        <v>331</v>
      </c>
      <c r="B69" s="243" t="s">
        <v>332</v>
      </c>
      <c r="C69" s="301" t="s">
        <v>504</v>
      </c>
      <c r="D69" s="187">
        <v>36</v>
      </c>
      <c r="E69" s="215"/>
      <c r="F69" s="174">
        <v>722980</v>
      </c>
      <c r="G69" s="175">
        <v>664411</v>
      </c>
      <c r="H69" s="176">
        <v>58569</v>
      </c>
      <c r="I69" s="177">
        <v>38070</v>
      </c>
      <c r="J69" s="177">
        <v>20499</v>
      </c>
      <c r="K69" s="177">
        <v>4704967</v>
      </c>
      <c r="L69" s="178">
        <v>8.0999999999999996E-3</v>
      </c>
      <c r="M69" s="225">
        <f t="shared" si="7"/>
        <v>52</v>
      </c>
      <c r="N69"/>
    </row>
    <row r="70" spans="1:14" x14ac:dyDescent="0.2">
      <c r="A70" s="347" t="s">
        <v>313</v>
      </c>
      <c r="B70" s="349" t="s">
        <v>314</v>
      </c>
      <c r="C70" s="351" t="s">
        <v>510</v>
      </c>
      <c r="D70" s="354">
        <v>34</v>
      </c>
      <c r="E70" s="215"/>
      <c r="F70" s="356">
        <v>922106</v>
      </c>
      <c r="G70" s="358">
        <v>853199</v>
      </c>
      <c r="H70" s="360">
        <v>68907</v>
      </c>
      <c r="I70" s="362">
        <v>44790</v>
      </c>
      <c r="J70" s="362">
        <v>24117</v>
      </c>
      <c r="K70" s="362">
        <v>5501817</v>
      </c>
      <c r="L70" s="364">
        <v>8.0999999999999996E-3</v>
      </c>
      <c r="M70" s="225">
        <f t="shared" si="7"/>
        <v>52</v>
      </c>
      <c r="N70"/>
    </row>
    <row r="71" spans="1:14" ht="13.5" thickBot="1" x14ac:dyDescent="0.25">
      <c r="A71" s="97" t="s">
        <v>307</v>
      </c>
      <c r="B71" s="140" t="s">
        <v>308</v>
      </c>
      <c r="C71" s="290" t="s">
        <v>510</v>
      </c>
      <c r="D71" s="193">
        <v>34</v>
      </c>
      <c r="E71" s="214"/>
      <c r="F71" s="99">
        <v>335690</v>
      </c>
      <c r="G71" s="100">
        <v>314497</v>
      </c>
      <c r="H71" s="101">
        <v>21193</v>
      </c>
      <c r="I71" s="102">
        <v>13775</v>
      </c>
      <c r="J71" s="102">
        <v>7418</v>
      </c>
      <c r="K71" s="102">
        <v>1701930</v>
      </c>
      <c r="L71" s="103">
        <v>8.0999999999999996E-3</v>
      </c>
      <c r="M71" s="225">
        <f t="shared" si="7"/>
        <v>52</v>
      </c>
      <c r="N71"/>
    </row>
    <row r="72" spans="1:14" ht="13.5" thickBot="1" x14ac:dyDescent="0.25">
      <c r="A72" s="97" t="s">
        <v>345</v>
      </c>
      <c r="B72" s="140" t="s">
        <v>346</v>
      </c>
      <c r="C72" s="290" t="s">
        <v>504</v>
      </c>
      <c r="D72" s="193">
        <v>38</v>
      </c>
      <c r="E72" s="214"/>
      <c r="F72" s="99">
        <v>897115</v>
      </c>
      <c r="G72" s="100">
        <v>824647</v>
      </c>
      <c r="H72" s="101">
        <v>72468</v>
      </c>
      <c r="I72" s="102">
        <v>47104</v>
      </c>
      <c r="J72" s="102">
        <v>25364</v>
      </c>
      <c r="K72" s="102">
        <v>5905021</v>
      </c>
      <c r="L72" s="103">
        <v>8.0000000000000002E-3</v>
      </c>
      <c r="M72" s="225">
        <f t="shared" si="7"/>
        <v>56</v>
      </c>
      <c r="N72"/>
    </row>
    <row r="73" spans="1:14" x14ac:dyDescent="0.2">
      <c r="A73" s="154" t="s">
        <v>315</v>
      </c>
      <c r="B73" s="155" t="s">
        <v>316</v>
      </c>
      <c r="C73" s="285" t="s">
        <v>510</v>
      </c>
      <c r="D73" s="188">
        <v>35</v>
      </c>
      <c r="E73" s="214"/>
      <c r="F73" s="160">
        <v>444492</v>
      </c>
      <c r="G73" s="162">
        <v>412545</v>
      </c>
      <c r="H73" s="164">
        <v>31947</v>
      </c>
      <c r="I73" s="166">
        <v>20766</v>
      </c>
      <c r="J73" s="166">
        <v>11181</v>
      </c>
      <c r="K73" s="166">
        <v>2591562</v>
      </c>
      <c r="L73" s="168">
        <v>8.0000000000000002E-3</v>
      </c>
      <c r="M73" s="225">
        <f t="shared" si="7"/>
        <v>56</v>
      </c>
      <c r="N73"/>
    </row>
    <row r="74" spans="1:14" x14ac:dyDescent="0.2">
      <c r="A74" s="58" t="s">
        <v>301</v>
      </c>
      <c r="B74" s="137" t="s">
        <v>302</v>
      </c>
      <c r="C74" s="224" t="s">
        <v>510</v>
      </c>
      <c r="D74" s="179">
        <v>34</v>
      </c>
      <c r="E74" s="214"/>
      <c r="F74" s="48">
        <v>475620</v>
      </c>
      <c r="G74" s="49">
        <v>447802</v>
      </c>
      <c r="H74" s="50">
        <v>27818</v>
      </c>
      <c r="I74" s="38">
        <v>18082</v>
      </c>
      <c r="J74" s="38">
        <v>9736</v>
      </c>
      <c r="K74" s="38">
        <v>2273160</v>
      </c>
      <c r="L74" s="39">
        <v>8.0000000000000002E-3</v>
      </c>
      <c r="M74" s="225">
        <f t="shared" si="7"/>
        <v>56</v>
      </c>
      <c r="N74"/>
    </row>
    <row r="75" spans="1:14" x14ac:dyDescent="0.2">
      <c r="A75" s="58" t="s">
        <v>359</v>
      </c>
      <c r="B75" s="137" t="s">
        <v>360</v>
      </c>
      <c r="C75" s="224" t="s">
        <v>232</v>
      </c>
      <c r="D75" s="179">
        <v>43</v>
      </c>
      <c r="E75" s="214"/>
      <c r="F75" s="48">
        <v>1595207</v>
      </c>
      <c r="G75" s="49">
        <v>1485989</v>
      </c>
      <c r="H75" s="50">
        <v>109218</v>
      </c>
      <c r="I75" s="38">
        <v>70992</v>
      </c>
      <c r="J75" s="38">
        <v>38226</v>
      </c>
      <c r="K75" s="38">
        <v>8945914</v>
      </c>
      <c r="L75" s="39">
        <v>7.9000000000000008E-3</v>
      </c>
      <c r="M75" s="225">
        <f t="shared" si="7"/>
        <v>59</v>
      </c>
      <c r="N75"/>
    </row>
    <row r="76" spans="1:14" x14ac:dyDescent="0.2">
      <c r="A76" s="58" t="s">
        <v>202</v>
      </c>
      <c r="B76" s="137" t="s">
        <v>203</v>
      </c>
      <c r="C76" s="224" t="s">
        <v>509</v>
      </c>
      <c r="D76" s="179">
        <v>25</v>
      </c>
      <c r="E76" s="214"/>
      <c r="F76" s="48">
        <v>815932</v>
      </c>
      <c r="G76" s="49">
        <v>757465</v>
      </c>
      <c r="H76" s="50">
        <v>58467</v>
      </c>
      <c r="I76" s="38">
        <v>38004</v>
      </c>
      <c r="J76" s="38">
        <v>20463</v>
      </c>
      <c r="K76" s="38">
        <v>4903675</v>
      </c>
      <c r="L76" s="39">
        <v>7.7999999999999996E-3</v>
      </c>
      <c r="M76" s="225">
        <f t="shared" si="7"/>
        <v>60</v>
      </c>
      <c r="N76"/>
    </row>
    <row r="77" spans="1:14" x14ac:dyDescent="0.2">
      <c r="A77" s="125" t="s">
        <v>206</v>
      </c>
      <c r="B77" s="241" t="s">
        <v>205</v>
      </c>
      <c r="C77" s="299" t="s">
        <v>509</v>
      </c>
      <c r="D77" s="186">
        <v>25</v>
      </c>
      <c r="E77" s="214"/>
      <c r="F77" s="106">
        <v>1840986</v>
      </c>
      <c r="G77" s="107">
        <v>1694699</v>
      </c>
      <c r="H77" s="108">
        <v>146287</v>
      </c>
      <c r="I77" s="109">
        <v>95087</v>
      </c>
      <c r="J77" s="109">
        <v>51200</v>
      </c>
      <c r="K77" s="109">
        <v>12372826</v>
      </c>
      <c r="L77" s="110">
        <v>7.7000000000000002E-3</v>
      </c>
      <c r="M77" s="225">
        <f t="shared" si="7"/>
        <v>61</v>
      </c>
      <c r="N77"/>
    </row>
    <row r="78" spans="1:14" x14ac:dyDescent="0.2">
      <c r="A78" s="58" t="s">
        <v>419</v>
      </c>
      <c r="B78" s="137" t="s">
        <v>420</v>
      </c>
      <c r="C78" s="224" t="s">
        <v>382</v>
      </c>
      <c r="D78" s="179">
        <v>49</v>
      </c>
      <c r="E78" s="214"/>
      <c r="F78" s="48">
        <v>701891</v>
      </c>
      <c r="G78" s="49">
        <v>650534</v>
      </c>
      <c r="H78" s="50">
        <v>51357</v>
      </c>
      <c r="I78" s="38">
        <v>33382</v>
      </c>
      <c r="J78" s="38">
        <v>17975</v>
      </c>
      <c r="K78" s="38">
        <v>4335054</v>
      </c>
      <c r="L78" s="39">
        <v>7.7000000000000002E-3</v>
      </c>
      <c r="M78" s="225">
        <f t="shared" si="7"/>
        <v>61</v>
      </c>
      <c r="N78"/>
    </row>
    <row r="79" spans="1:14" x14ac:dyDescent="0.2">
      <c r="A79" s="135" t="s">
        <v>401</v>
      </c>
      <c r="B79" s="240" t="s">
        <v>402</v>
      </c>
      <c r="C79" s="298" t="s">
        <v>382</v>
      </c>
      <c r="D79" s="204">
        <v>48</v>
      </c>
      <c r="E79" s="214"/>
      <c r="F79" s="205">
        <v>505824</v>
      </c>
      <c r="G79" s="206">
        <v>470054</v>
      </c>
      <c r="H79" s="207">
        <v>35770</v>
      </c>
      <c r="I79" s="208">
        <v>23251</v>
      </c>
      <c r="J79" s="208">
        <v>12520</v>
      </c>
      <c r="K79" s="208">
        <v>3013537</v>
      </c>
      <c r="L79" s="209">
        <v>7.7000000000000002E-3</v>
      </c>
      <c r="M79" s="225">
        <f t="shared" si="7"/>
        <v>61</v>
      </c>
      <c r="N79"/>
    </row>
    <row r="80" spans="1:14" ht="13.5" thickBot="1" x14ac:dyDescent="0.25">
      <c r="A80" s="81" t="s">
        <v>329</v>
      </c>
      <c r="B80" s="238" t="s">
        <v>330</v>
      </c>
      <c r="C80" s="300" t="s">
        <v>510</v>
      </c>
      <c r="D80" s="192">
        <v>35</v>
      </c>
      <c r="E80" s="215"/>
      <c r="F80" s="83">
        <v>204737</v>
      </c>
      <c r="G80" s="84">
        <v>190155</v>
      </c>
      <c r="H80" s="85">
        <v>14582</v>
      </c>
      <c r="I80" s="86">
        <v>9478</v>
      </c>
      <c r="J80" s="86">
        <v>5104</v>
      </c>
      <c r="K80" s="86">
        <v>1224093</v>
      </c>
      <c r="L80" s="87">
        <v>7.7000000000000002E-3</v>
      </c>
      <c r="M80" s="225">
        <f t="shared" si="7"/>
        <v>61</v>
      </c>
      <c r="N80"/>
    </row>
    <row r="81" spans="1:14" x14ac:dyDescent="0.2">
      <c r="A81" s="154" t="s">
        <v>213</v>
      </c>
      <c r="B81" s="155" t="s">
        <v>214</v>
      </c>
      <c r="C81" s="285" t="s">
        <v>230</v>
      </c>
      <c r="D81" s="188">
        <v>27</v>
      </c>
      <c r="E81" s="214"/>
      <c r="F81" s="160">
        <v>774155</v>
      </c>
      <c r="G81" s="162">
        <v>732059</v>
      </c>
      <c r="H81" s="164">
        <v>42096</v>
      </c>
      <c r="I81" s="166">
        <v>27362</v>
      </c>
      <c r="J81" s="166">
        <v>14734</v>
      </c>
      <c r="K81" s="166">
        <v>3572960</v>
      </c>
      <c r="L81" s="168">
        <v>7.7000000000000002E-3</v>
      </c>
      <c r="M81" s="225">
        <f t="shared" si="7"/>
        <v>61</v>
      </c>
      <c r="N81"/>
    </row>
    <row r="82" spans="1:14" x14ac:dyDescent="0.2">
      <c r="A82" s="58" t="s">
        <v>377</v>
      </c>
      <c r="B82" s="137" t="s">
        <v>378</v>
      </c>
      <c r="C82" s="224" t="s">
        <v>382</v>
      </c>
      <c r="D82" s="179">
        <v>46</v>
      </c>
      <c r="E82" s="214"/>
      <c r="F82" s="48">
        <v>180120</v>
      </c>
      <c r="G82" s="49">
        <v>166001</v>
      </c>
      <c r="H82" s="50">
        <v>14119</v>
      </c>
      <c r="I82" s="38">
        <v>9177</v>
      </c>
      <c r="J82" s="38">
        <v>4942</v>
      </c>
      <c r="K82" s="38">
        <v>1215239</v>
      </c>
      <c r="L82" s="39">
        <v>7.6E-3</v>
      </c>
      <c r="M82" s="225">
        <f t="shared" ref="M82:M145" si="8">RANK($L82,$L$17:$L$216,0)</f>
        <v>66</v>
      </c>
      <c r="N82"/>
    </row>
    <row r="83" spans="1:14" x14ac:dyDescent="0.2">
      <c r="A83" s="58" t="s">
        <v>397</v>
      </c>
      <c r="B83" s="137" t="s">
        <v>398</v>
      </c>
      <c r="C83" s="224" t="s">
        <v>382</v>
      </c>
      <c r="D83" s="179">
        <v>48</v>
      </c>
      <c r="E83" s="214"/>
      <c r="F83" s="48">
        <v>503576</v>
      </c>
      <c r="G83" s="49">
        <v>471189</v>
      </c>
      <c r="H83" s="50">
        <v>32387</v>
      </c>
      <c r="I83" s="38">
        <v>21052</v>
      </c>
      <c r="J83" s="38">
        <v>11335</v>
      </c>
      <c r="K83" s="38">
        <v>2792166</v>
      </c>
      <c r="L83" s="39">
        <v>7.4999999999999997E-3</v>
      </c>
      <c r="M83" s="225">
        <f t="shared" si="8"/>
        <v>67</v>
      </c>
      <c r="N83"/>
    </row>
    <row r="84" spans="1:14" x14ac:dyDescent="0.2">
      <c r="A84" s="135" t="s">
        <v>164</v>
      </c>
      <c r="B84" s="240" t="s">
        <v>165</v>
      </c>
      <c r="C84" s="298" t="s">
        <v>173</v>
      </c>
      <c r="D84" s="204">
        <v>20</v>
      </c>
      <c r="E84" s="214"/>
      <c r="F84" s="205">
        <v>1400884</v>
      </c>
      <c r="G84" s="206">
        <v>1322118</v>
      </c>
      <c r="H84" s="207">
        <v>78766</v>
      </c>
      <c r="I84" s="208">
        <v>51198</v>
      </c>
      <c r="J84" s="208">
        <v>27568</v>
      </c>
      <c r="K84" s="208">
        <v>6862387</v>
      </c>
      <c r="L84" s="209">
        <v>7.4999999999999997E-3</v>
      </c>
      <c r="M84" s="225">
        <f t="shared" si="8"/>
        <v>67</v>
      </c>
      <c r="N84"/>
    </row>
    <row r="85" spans="1:14" ht="13.5" thickBot="1" x14ac:dyDescent="0.25">
      <c r="A85" s="97" t="s">
        <v>417</v>
      </c>
      <c r="B85" s="140" t="s">
        <v>418</v>
      </c>
      <c r="C85" s="290" t="s">
        <v>382</v>
      </c>
      <c r="D85" s="193">
        <v>49</v>
      </c>
      <c r="E85" s="214"/>
      <c r="F85" s="99">
        <v>566028</v>
      </c>
      <c r="G85" s="100">
        <v>524520</v>
      </c>
      <c r="H85" s="101">
        <v>41508</v>
      </c>
      <c r="I85" s="102">
        <v>26980</v>
      </c>
      <c r="J85" s="102">
        <v>14528</v>
      </c>
      <c r="K85" s="102">
        <v>3648050</v>
      </c>
      <c r="L85" s="103">
        <v>7.4000000000000003E-3</v>
      </c>
      <c r="M85" s="225">
        <f t="shared" si="8"/>
        <v>69</v>
      </c>
      <c r="N85"/>
    </row>
    <row r="86" spans="1:14" x14ac:dyDescent="0.2">
      <c r="A86" s="210" t="s">
        <v>355</v>
      </c>
      <c r="B86" s="243" t="s">
        <v>356</v>
      </c>
      <c r="C86" s="301" t="s">
        <v>232</v>
      </c>
      <c r="D86" s="187">
        <v>41</v>
      </c>
      <c r="E86" s="215"/>
      <c r="F86" s="174">
        <v>1033236</v>
      </c>
      <c r="G86" s="175">
        <v>959252</v>
      </c>
      <c r="H86" s="176">
        <v>73984</v>
      </c>
      <c r="I86" s="177">
        <v>48090</v>
      </c>
      <c r="J86" s="177">
        <v>25894</v>
      </c>
      <c r="K86" s="177">
        <v>6570987</v>
      </c>
      <c r="L86" s="178">
        <v>7.3000000000000001E-3</v>
      </c>
      <c r="M86" s="225">
        <f t="shared" si="8"/>
        <v>70</v>
      </c>
      <c r="N86"/>
    </row>
    <row r="87" spans="1:14" x14ac:dyDescent="0.2">
      <c r="A87" s="74" t="s">
        <v>219</v>
      </c>
      <c r="B87" s="138" t="s">
        <v>220</v>
      </c>
      <c r="C87" s="278" t="s">
        <v>230</v>
      </c>
      <c r="D87" s="180">
        <v>27</v>
      </c>
      <c r="E87" s="215"/>
      <c r="F87" s="76">
        <v>875885</v>
      </c>
      <c r="G87" s="77">
        <v>820598</v>
      </c>
      <c r="H87" s="78">
        <v>55287</v>
      </c>
      <c r="I87" s="79">
        <v>35937</v>
      </c>
      <c r="J87" s="79">
        <v>19350</v>
      </c>
      <c r="K87" s="79">
        <v>4907670</v>
      </c>
      <c r="L87" s="80">
        <v>7.3000000000000001E-3</v>
      </c>
      <c r="M87" s="225">
        <f t="shared" si="8"/>
        <v>70</v>
      </c>
      <c r="N87"/>
    </row>
    <row r="88" spans="1:14" x14ac:dyDescent="0.2">
      <c r="A88" s="58" t="s">
        <v>255</v>
      </c>
      <c r="B88" s="137" t="s">
        <v>256</v>
      </c>
      <c r="C88" s="224" t="s">
        <v>508</v>
      </c>
      <c r="D88" s="179">
        <v>31</v>
      </c>
      <c r="E88" s="214"/>
      <c r="F88" s="48">
        <v>320155</v>
      </c>
      <c r="G88" s="49">
        <v>303269</v>
      </c>
      <c r="H88" s="50">
        <v>16886</v>
      </c>
      <c r="I88" s="38">
        <v>10976</v>
      </c>
      <c r="J88" s="38">
        <v>5910</v>
      </c>
      <c r="K88" s="38">
        <v>1501992</v>
      </c>
      <c r="L88" s="39">
        <v>7.3000000000000001E-3</v>
      </c>
      <c r="M88" s="225">
        <f t="shared" si="8"/>
        <v>70</v>
      </c>
      <c r="N88"/>
    </row>
    <row r="89" spans="1:14" x14ac:dyDescent="0.2">
      <c r="A89" s="58" t="s">
        <v>411</v>
      </c>
      <c r="B89" s="137" t="s">
        <v>412</v>
      </c>
      <c r="C89" s="224" t="s">
        <v>505</v>
      </c>
      <c r="D89" s="179">
        <v>49</v>
      </c>
      <c r="E89" s="214"/>
      <c r="F89" s="48">
        <v>116983</v>
      </c>
      <c r="G89" s="49">
        <v>104031</v>
      </c>
      <c r="H89" s="50">
        <v>12952</v>
      </c>
      <c r="I89" s="38">
        <v>8419</v>
      </c>
      <c r="J89" s="38">
        <v>4533</v>
      </c>
      <c r="K89" s="38">
        <v>1161444</v>
      </c>
      <c r="L89" s="39">
        <v>7.1999999999999998E-3</v>
      </c>
      <c r="M89" s="225">
        <f t="shared" si="8"/>
        <v>73</v>
      </c>
      <c r="N89"/>
    </row>
    <row r="90" spans="1:14" x14ac:dyDescent="0.2">
      <c r="A90" s="135" t="s">
        <v>421</v>
      </c>
      <c r="B90" s="240" t="s">
        <v>422</v>
      </c>
      <c r="C90" s="298" t="s">
        <v>444</v>
      </c>
      <c r="D90" s="204">
        <v>51</v>
      </c>
      <c r="E90" s="214"/>
      <c r="F90" s="205">
        <v>141186</v>
      </c>
      <c r="G90" s="206">
        <v>131135</v>
      </c>
      <c r="H90" s="207">
        <v>10051</v>
      </c>
      <c r="I90" s="208">
        <v>6533</v>
      </c>
      <c r="J90" s="208">
        <v>3518</v>
      </c>
      <c r="K90" s="208">
        <v>918877</v>
      </c>
      <c r="L90" s="209">
        <v>7.1000000000000004E-3</v>
      </c>
      <c r="M90" s="225">
        <f t="shared" si="8"/>
        <v>74</v>
      </c>
      <c r="N90"/>
    </row>
    <row r="91" spans="1:14" ht="13.5" thickBot="1" x14ac:dyDescent="0.25">
      <c r="A91" s="97" t="s">
        <v>299</v>
      </c>
      <c r="B91" s="140" t="s">
        <v>300</v>
      </c>
      <c r="C91" s="290" t="s">
        <v>510</v>
      </c>
      <c r="D91" s="193">
        <v>34</v>
      </c>
      <c r="E91" s="214"/>
      <c r="F91" s="99">
        <v>260047</v>
      </c>
      <c r="G91" s="100">
        <v>245150</v>
      </c>
      <c r="H91" s="101">
        <v>14897</v>
      </c>
      <c r="I91" s="102">
        <v>9683</v>
      </c>
      <c r="J91" s="102">
        <v>5214</v>
      </c>
      <c r="K91" s="102">
        <v>1373383</v>
      </c>
      <c r="L91" s="103">
        <v>7.1000000000000004E-3</v>
      </c>
      <c r="M91" s="225">
        <f t="shared" si="8"/>
        <v>74</v>
      </c>
      <c r="N91"/>
    </row>
    <row r="92" spans="1:14" x14ac:dyDescent="0.2">
      <c r="A92" s="346" t="s">
        <v>50</v>
      </c>
      <c r="B92" s="304" t="s">
        <v>51</v>
      </c>
      <c r="C92" s="306" t="s">
        <v>504</v>
      </c>
      <c r="D92" s="353">
        <v>4</v>
      </c>
      <c r="E92" s="215"/>
      <c r="F92" s="310">
        <v>1222321</v>
      </c>
      <c r="G92" s="313">
        <v>1146943</v>
      </c>
      <c r="H92" s="316">
        <v>75378</v>
      </c>
      <c r="I92" s="319">
        <v>48996</v>
      </c>
      <c r="J92" s="319">
        <v>26382</v>
      </c>
      <c r="K92" s="319">
        <v>7021780</v>
      </c>
      <c r="L92" s="322">
        <v>7.0000000000000001E-3</v>
      </c>
      <c r="M92" s="225">
        <f t="shared" si="8"/>
        <v>76</v>
      </c>
      <c r="N92"/>
    </row>
    <row r="93" spans="1:14" x14ac:dyDescent="0.2">
      <c r="A93" s="58" t="s">
        <v>142</v>
      </c>
      <c r="B93" s="137" t="s">
        <v>143</v>
      </c>
      <c r="C93" s="224" t="s">
        <v>508</v>
      </c>
      <c r="D93" s="179">
        <v>18</v>
      </c>
      <c r="E93" s="214"/>
      <c r="F93" s="48">
        <v>315812</v>
      </c>
      <c r="G93" s="49">
        <v>288112</v>
      </c>
      <c r="H93" s="50">
        <v>27700</v>
      </c>
      <c r="I93" s="38">
        <v>18005</v>
      </c>
      <c r="J93" s="38">
        <v>9695</v>
      </c>
      <c r="K93" s="38">
        <v>2605124</v>
      </c>
      <c r="L93" s="39">
        <v>6.8999999999999999E-3</v>
      </c>
      <c r="M93" s="225">
        <f t="shared" si="8"/>
        <v>77</v>
      </c>
      <c r="N93"/>
    </row>
    <row r="94" spans="1:14" x14ac:dyDescent="0.2">
      <c r="A94" s="58" t="s">
        <v>363</v>
      </c>
      <c r="B94" s="137" t="s">
        <v>364</v>
      </c>
      <c r="C94" s="224" t="s">
        <v>232</v>
      </c>
      <c r="D94" s="179">
        <v>45</v>
      </c>
      <c r="E94" s="214"/>
      <c r="F94" s="48">
        <v>2641020</v>
      </c>
      <c r="G94" s="49">
        <v>2462606</v>
      </c>
      <c r="H94" s="50">
        <v>178414</v>
      </c>
      <c r="I94" s="38">
        <v>115969</v>
      </c>
      <c r="J94" s="38">
        <v>62445</v>
      </c>
      <c r="K94" s="38">
        <v>16768693</v>
      </c>
      <c r="L94" s="39">
        <v>6.8999999999999999E-3</v>
      </c>
      <c r="M94" s="225">
        <f t="shared" si="8"/>
        <v>77</v>
      </c>
      <c r="N94"/>
    </row>
    <row r="95" spans="1:14" x14ac:dyDescent="0.2">
      <c r="A95" s="58" t="s">
        <v>395</v>
      </c>
      <c r="B95" s="137" t="s">
        <v>396</v>
      </c>
      <c r="C95" s="224" t="s">
        <v>382</v>
      </c>
      <c r="D95" s="179">
        <v>48</v>
      </c>
      <c r="E95" s="214"/>
      <c r="F95" s="48">
        <v>2167079</v>
      </c>
      <c r="G95" s="49">
        <v>2024428</v>
      </c>
      <c r="H95" s="50">
        <v>142651</v>
      </c>
      <c r="I95" s="38">
        <v>92723</v>
      </c>
      <c r="J95" s="38">
        <v>49928</v>
      </c>
      <c r="K95" s="38">
        <v>13368755</v>
      </c>
      <c r="L95" s="39">
        <v>6.8999999999999999E-3</v>
      </c>
      <c r="M95" s="225">
        <f t="shared" si="8"/>
        <v>77</v>
      </c>
      <c r="N95"/>
    </row>
    <row r="96" spans="1:14" ht="13.5" thickBot="1" x14ac:dyDescent="0.25">
      <c r="A96" s="97" t="s">
        <v>437</v>
      </c>
      <c r="B96" s="140" t="s">
        <v>438</v>
      </c>
      <c r="C96" s="290" t="s">
        <v>444</v>
      </c>
      <c r="D96" s="193">
        <v>52</v>
      </c>
      <c r="E96" s="214"/>
      <c r="F96" s="99">
        <v>923859</v>
      </c>
      <c r="G96" s="100">
        <v>842526</v>
      </c>
      <c r="H96" s="101">
        <v>81333</v>
      </c>
      <c r="I96" s="102">
        <v>52866</v>
      </c>
      <c r="J96" s="102">
        <v>28467</v>
      </c>
      <c r="K96" s="102">
        <v>7730721</v>
      </c>
      <c r="L96" s="103">
        <v>6.7999999999999996E-3</v>
      </c>
      <c r="M96" s="225">
        <f t="shared" si="8"/>
        <v>80</v>
      </c>
      <c r="N96"/>
    </row>
    <row r="97" spans="1:14" x14ac:dyDescent="0.2">
      <c r="A97" s="346" t="s">
        <v>405</v>
      </c>
      <c r="B97" s="304" t="s">
        <v>406</v>
      </c>
      <c r="C97" s="306" t="s">
        <v>382</v>
      </c>
      <c r="D97" s="353">
        <v>48</v>
      </c>
      <c r="E97" s="215"/>
      <c r="F97" s="310">
        <v>3047045</v>
      </c>
      <c r="G97" s="313">
        <v>2837520</v>
      </c>
      <c r="H97" s="316">
        <v>209525</v>
      </c>
      <c r="I97" s="319">
        <v>136191</v>
      </c>
      <c r="J97" s="319">
        <v>73334</v>
      </c>
      <c r="K97" s="319">
        <v>20065742</v>
      </c>
      <c r="L97" s="322">
        <v>6.7999999999999996E-3</v>
      </c>
      <c r="M97" s="225">
        <f t="shared" si="8"/>
        <v>80</v>
      </c>
      <c r="N97"/>
    </row>
    <row r="98" spans="1:14" x14ac:dyDescent="0.2">
      <c r="A98" s="58" t="s">
        <v>458</v>
      </c>
      <c r="B98" s="137" t="s">
        <v>459</v>
      </c>
      <c r="C98" s="224" t="s">
        <v>505</v>
      </c>
      <c r="D98" s="179">
        <v>60</v>
      </c>
      <c r="E98" s="214"/>
      <c r="F98" s="48">
        <v>952301</v>
      </c>
      <c r="G98" s="49">
        <v>888647</v>
      </c>
      <c r="H98" s="50">
        <v>63654</v>
      </c>
      <c r="I98" s="38">
        <v>41375</v>
      </c>
      <c r="J98" s="38">
        <v>22279</v>
      </c>
      <c r="K98" s="38">
        <v>6088562</v>
      </c>
      <c r="L98" s="39">
        <v>6.7999999999999996E-3</v>
      </c>
      <c r="M98" s="225">
        <f t="shared" si="8"/>
        <v>80</v>
      </c>
      <c r="N98"/>
    </row>
    <row r="99" spans="1:14" ht="13.5" thickBot="1" x14ac:dyDescent="0.25">
      <c r="A99" s="60" t="s">
        <v>393</v>
      </c>
      <c r="B99" s="141" t="s">
        <v>394</v>
      </c>
      <c r="C99" s="292" t="s">
        <v>382</v>
      </c>
      <c r="D99" s="189">
        <v>47</v>
      </c>
      <c r="E99" s="215"/>
      <c r="F99" s="62">
        <v>1128055</v>
      </c>
      <c r="G99" s="63">
        <v>1058584</v>
      </c>
      <c r="H99" s="64">
        <v>69471</v>
      </c>
      <c r="I99" s="65">
        <v>45156</v>
      </c>
      <c r="J99" s="65">
        <v>24315</v>
      </c>
      <c r="K99" s="65">
        <v>6597554</v>
      </c>
      <c r="L99" s="66">
        <v>6.7999999999999996E-3</v>
      </c>
      <c r="M99" s="225">
        <f t="shared" si="8"/>
        <v>80</v>
      </c>
      <c r="N99"/>
    </row>
    <row r="100" spans="1:14" x14ac:dyDescent="0.2">
      <c r="A100" s="367" t="s">
        <v>123</v>
      </c>
      <c r="B100" s="368" t="s">
        <v>122</v>
      </c>
      <c r="C100" s="369" t="s">
        <v>506</v>
      </c>
      <c r="D100" s="371">
        <v>12</v>
      </c>
      <c r="E100" s="214"/>
      <c r="F100" s="309">
        <v>4146317</v>
      </c>
      <c r="G100" s="312">
        <v>3896404</v>
      </c>
      <c r="H100" s="315">
        <v>249913</v>
      </c>
      <c r="I100" s="318">
        <v>162443</v>
      </c>
      <c r="J100" s="318">
        <v>87470</v>
      </c>
      <c r="K100" s="318">
        <v>24329131</v>
      </c>
      <c r="L100" s="321">
        <v>6.7000000000000002E-3</v>
      </c>
      <c r="M100" s="225">
        <f t="shared" si="8"/>
        <v>84</v>
      </c>
      <c r="N100"/>
    </row>
    <row r="101" spans="1:14" ht="13.5" thickBot="1" x14ac:dyDescent="0.25">
      <c r="A101" s="97" t="s">
        <v>451</v>
      </c>
      <c r="B101" s="140" t="s">
        <v>452</v>
      </c>
      <c r="C101" s="290" t="s">
        <v>444</v>
      </c>
      <c r="D101" s="193">
        <v>56</v>
      </c>
      <c r="E101" s="214"/>
      <c r="F101" s="99">
        <v>3585543</v>
      </c>
      <c r="G101" s="100">
        <v>3364119</v>
      </c>
      <c r="H101" s="101">
        <v>221424</v>
      </c>
      <c r="I101" s="102">
        <v>143926</v>
      </c>
      <c r="J101" s="102">
        <v>77498</v>
      </c>
      <c r="K101" s="102">
        <v>21762298</v>
      </c>
      <c r="L101" s="103">
        <v>6.6E-3</v>
      </c>
      <c r="M101" s="225">
        <f t="shared" si="8"/>
        <v>85</v>
      </c>
      <c r="N101"/>
    </row>
    <row r="102" spans="1:14" x14ac:dyDescent="0.2">
      <c r="A102" s="154" t="s">
        <v>134</v>
      </c>
      <c r="B102" s="155" t="s">
        <v>135</v>
      </c>
      <c r="C102" s="285" t="s">
        <v>508</v>
      </c>
      <c r="D102" s="188">
        <v>18</v>
      </c>
      <c r="E102" s="214"/>
      <c r="F102" s="160">
        <v>424987</v>
      </c>
      <c r="G102" s="162">
        <v>387311</v>
      </c>
      <c r="H102" s="164">
        <v>37676</v>
      </c>
      <c r="I102" s="166">
        <v>24489</v>
      </c>
      <c r="J102" s="166">
        <v>13187</v>
      </c>
      <c r="K102" s="166">
        <v>3779617</v>
      </c>
      <c r="L102" s="168">
        <v>6.4999999999999997E-3</v>
      </c>
      <c r="M102" s="225">
        <f t="shared" si="8"/>
        <v>86</v>
      </c>
      <c r="N102"/>
    </row>
    <row r="103" spans="1:14" x14ac:dyDescent="0.2">
      <c r="A103" s="58" t="s">
        <v>439</v>
      </c>
      <c r="B103" s="137" t="s">
        <v>440</v>
      </c>
      <c r="C103" s="224" t="s">
        <v>444</v>
      </c>
      <c r="D103" s="179">
        <v>52</v>
      </c>
      <c r="E103" s="214"/>
      <c r="F103" s="48">
        <v>520769</v>
      </c>
      <c r="G103" s="49">
        <v>472283</v>
      </c>
      <c r="H103" s="50">
        <v>48486</v>
      </c>
      <c r="I103" s="38">
        <v>31516</v>
      </c>
      <c r="J103" s="38">
        <v>16970</v>
      </c>
      <c r="K103" s="38">
        <v>4954024</v>
      </c>
      <c r="L103" s="39">
        <v>6.4000000000000003E-3</v>
      </c>
      <c r="M103" s="225">
        <f t="shared" si="8"/>
        <v>87</v>
      </c>
      <c r="N103"/>
    </row>
    <row r="104" spans="1:14" x14ac:dyDescent="0.2">
      <c r="A104" s="125" t="s">
        <v>226</v>
      </c>
      <c r="B104" s="144" t="s">
        <v>225</v>
      </c>
      <c r="C104" s="277" t="s">
        <v>230</v>
      </c>
      <c r="D104" s="181">
        <v>28</v>
      </c>
      <c r="E104" s="214"/>
      <c r="F104" s="127">
        <v>1844155</v>
      </c>
      <c r="G104" s="128">
        <v>1711461</v>
      </c>
      <c r="H104" s="129">
        <v>132694</v>
      </c>
      <c r="I104" s="130">
        <v>86251</v>
      </c>
      <c r="J104" s="130">
        <v>46443</v>
      </c>
      <c r="K104" s="130">
        <v>13547230</v>
      </c>
      <c r="L104" s="131">
        <v>6.4000000000000003E-3</v>
      </c>
      <c r="M104" s="225">
        <f t="shared" si="8"/>
        <v>87</v>
      </c>
      <c r="N104"/>
    </row>
    <row r="105" spans="1:14" x14ac:dyDescent="0.2">
      <c r="A105" s="58" t="s">
        <v>60</v>
      </c>
      <c r="B105" s="137" t="s">
        <v>61</v>
      </c>
      <c r="C105" s="224" t="s">
        <v>505</v>
      </c>
      <c r="D105" s="179">
        <v>5</v>
      </c>
      <c r="E105" s="214"/>
      <c r="F105" s="48">
        <v>527144</v>
      </c>
      <c r="G105" s="49">
        <v>492787</v>
      </c>
      <c r="H105" s="50">
        <v>34357</v>
      </c>
      <c r="I105" s="38">
        <v>22332</v>
      </c>
      <c r="J105" s="38">
        <v>12025</v>
      </c>
      <c r="K105" s="38">
        <v>3502723</v>
      </c>
      <c r="L105" s="39">
        <v>6.4000000000000003E-3</v>
      </c>
      <c r="M105" s="225">
        <f t="shared" si="8"/>
        <v>87</v>
      </c>
      <c r="N105"/>
    </row>
    <row r="106" spans="1:14" ht="13.5" thickBot="1" x14ac:dyDescent="0.25">
      <c r="A106" s="97" t="s">
        <v>319</v>
      </c>
      <c r="B106" s="140" t="s">
        <v>320</v>
      </c>
      <c r="C106" s="290" t="s">
        <v>507</v>
      </c>
      <c r="D106" s="193">
        <v>35</v>
      </c>
      <c r="E106" s="214"/>
      <c r="F106" s="99">
        <v>657807</v>
      </c>
      <c r="G106" s="100">
        <v>617964</v>
      </c>
      <c r="H106" s="101">
        <v>39843</v>
      </c>
      <c r="I106" s="102">
        <v>25898</v>
      </c>
      <c r="J106" s="102">
        <v>13945</v>
      </c>
      <c r="K106" s="102">
        <v>4025137</v>
      </c>
      <c r="L106" s="103">
        <v>6.4000000000000003E-3</v>
      </c>
      <c r="M106" s="225">
        <f t="shared" si="8"/>
        <v>87</v>
      </c>
      <c r="N106"/>
    </row>
    <row r="107" spans="1:14" x14ac:dyDescent="0.2">
      <c r="A107" s="154" t="s">
        <v>200</v>
      </c>
      <c r="B107" s="155" t="s">
        <v>201</v>
      </c>
      <c r="C107" s="285" t="s">
        <v>195</v>
      </c>
      <c r="D107" s="188">
        <v>24</v>
      </c>
      <c r="E107" s="214"/>
      <c r="F107" s="160">
        <v>329056</v>
      </c>
      <c r="G107" s="162">
        <v>298230</v>
      </c>
      <c r="H107" s="164">
        <v>30826</v>
      </c>
      <c r="I107" s="166">
        <v>20037</v>
      </c>
      <c r="J107" s="166">
        <v>10789</v>
      </c>
      <c r="K107" s="166">
        <v>3164828</v>
      </c>
      <c r="L107" s="168">
        <v>6.3E-3</v>
      </c>
      <c r="M107" s="225">
        <f t="shared" si="8"/>
        <v>91</v>
      </c>
      <c r="N107"/>
    </row>
    <row r="108" spans="1:14" x14ac:dyDescent="0.2">
      <c r="A108" s="58" t="s">
        <v>71</v>
      </c>
      <c r="B108" s="137" t="s">
        <v>72</v>
      </c>
      <c r="C108" s="224" t="s">
        <v>505</v>
      </c>
      <c r="D108" s="179">
        <v>6</v>
      </c>
      <c r="E108" s="214"/>
      <c r="F108" s="48">
        <v>684444</v>
      </c>
      <c r="G108" s="49">
        <v>634271</v>
      </c>
      <c r="H108" s="50">
        <v>50173</v>
      </c>
      <c r="I108" s="38">
        <v>32612</v>
      </c>
      <c r="J108" s="38">
        <v>17561</v>
      </c>
      <c r="K108" s="38">
        <v>5159177</v>
      </c>
      <c r="L108" s="39">
        <v>6.3E-3</v>
      </c>
      <c r="M108" s="225">
        <f t="shared" si="8"/>
        <v>91</v>
      </c>
      <c r="N108"/>
    </row>
    <row r="109" spans="1:14" x14ac:dyDescent="0.2">
      <c r="A109" s="58" t="s">
        <v>470</v>
      </c>
      <c r="B109" s="137" t="s">
        <v>471</v>
      </c>
      <c r="C109" s="224" t="s">
        <v>444</v>
      </c>
      <c r="D109" s="179">
        <v>63</v>
      </c>
      <c r="E109" s="216"/>
      <c r="F109" s="48">
        <v>1343</v>
      </c>
      <c r="G109" s="49">
        <v>1152</v>
      </c>
      <c r="H109" s="50">
        <v>191</v>
      </c>
      <c r="I109" s="38">
        <v>124</v>
      </c>
      <c r="J109" s="38">
        <v>67</v>
      </c>
      <c r="K109" s="38">
        <v>20075</v>
      </c>
      <c r="L109" s="39">
        <v>6.1999999999999998E-3</v>
      </c>
      <c r="M109" s="225">
        <f t="shared" si="8"/>
        <v>93</v>
      </c>
      <c r="N109"/>
    </row>
    <row r="110" spans="1:14" ht="13.5" thickBot="1" x14ac:dyDescent="0.25">
      <c r="A110" s="97" t="s">
        <v>231</v>
      </c>
      <c r="B110" s="140" t="s">
        <v>232</v>
      </c>
      <c r="C110" s="290" t="s">
        <v>230</v>
      </c>
      <c r="D110" s="193">
        <v>29</v>
      </c>
      <c r="E110" s="214"/>
      <c r="F110" s="99">
        <v>181690</v>
      </c>
      <c r="G110" s="100">
        <v>164036</v>
      </c>
      <c r="H110" s="101">
        <v>17654</v>
      </c>
      <c r="I110" s="102">
        <v>11475</v>
      </c>
      <c r="J110" s="102">
        <v>6179</v>
      </c>
      <c r="K110" s="102">
        <v>1855635</v>
      </c>
      <c r="L110" s="103">
        <v>6.1999999999999998E-3</v>
      </c>
      <c r="M110" s="225">
        <f t="shared" si="8"/>
        <v>93</v>
      </c>
      <c r="N110"/>
    </row>
    <row r="111" spans="1:14" x14ac:dyDescent="0.2">
      <c r="A111" s="171" t="s">
        <v>357</v>
      </c>
      <c r="B111" s="212" t="s">
        <v>358</v>
      </c>
      <c r="C111" s="295" t="s">
        <v>232</v>
      </c>
      <c r="D111" s="187">
        <v>42</v>
      </c>
      <c r="E111" s="214"/>
      <c r="F111" s="174">
        <v>4749503</v>
      </c>
      <c r="G111" s="175">
        <v>4455870</v>
      </c>
      <c r="H111" s="176">
        <v>293633</v>
      </c>
      <c r="I111" s="177">
        <v>190861</v>
      </c>
      <c r="J111" s="177">
        <v>102772</v>
      </c>
      <c r="K111" s="177">
        <v>30697880</v>
      </c>
      <c r="L111" s="178">
        <v>6.1999999999999998E-3</v>
      </c>
      <c r="M111" s="225">
        <f t="shared" si="8"/>
        <v>93</v>
      </c>
      <c r="N111"/>
    </row>
    <row r="112" spans="1:14" ht="13.5" thickBot="1" x14ac:dyDescent="0.25">
      <c r="A112" s="97" t="s">
        <v>215</v>
      </c>
      <c r="B112" s="140" t="s">
        <v>216</v>
      </c>
      <c r="C112" s="290" t="s">
        <v>230</v>
      </c>
      <c r="D112" s="193">
        <v>27</v>
      </c>
      <c r="E112" s="214"/>
      <c r="F112" s="99">
        <v>302207</v>
      </c>
      <c r="G112" s="100">
        <v>284604</v>
      </c>
      <c r="H112" s="101">
        <v>17603</v>
      </c>
      <c r="I112" s="102">
        <v>11442</v>
      </c>
      <c r="J112" s="102">
        <v>6161</v>
      </c>
      <c r="K112" s="102">
        <v>1836342</v>
      </c>
      <c r="L112" s="103">
        <v>6.1999999999999998E-3</v>
      </c>
      <c r="M112" s="225">
        <f t="shared" si="8"/>
        <v>93</v>
      </c>
      <c r="N112"/>
    </row>
    <row r="113" spans="1:14" x14ac:dyDescent="0.2">
      <c r="A113" s="154" t="s">
        <v>339</v>
      </c>
      <c r="B113" s="155" t="s">
        <v>340</v>
      </c>
      <c r="C113" s="285" t="s">
        <v>504</v>
      </c>
      <c r="D113" s="188">
        <v>37</v>
      </c>
      <c r="E113" s="214"/>
      <c r="F113" s="160">
        <v>804961</v>
      </c>
      <c r="G113" s="162">
        <v>758312</v>
      </c>
      <c r="H113" s="164">
        <v>46649</v>
      </c>
      <c r="I113" s="166">
        <v>30322</v>
      </c>
      <c r="J113" s="166">
        <v>16327</v>
      </c>
      <c r="K113" s="166">
        <v>4920555</v>
      </c>
      <c r="L113" s="168">
        <v>6.1999999999999998E-3</v>
      </c>
      <c r="M113" s="225">
        <f t="shared" si="8"/>
        <v>93</v>
      </c>
      <c r="N113"/>
    </row>
    <row r="114" spans="1:14" x14ac:dyDescent="0.2">
      <c r="A114" s="58" t="s">
        <v>389</v>
      </c>
      <c r="B114" s="137" t="s">
        <v>390</v>
      </c>
      <c r="C114" s="224" t="s">
        <v>382</v>
      </c>
      <c r="D114" s="179">
        <v>47</v>
      </c>
      <c r="E114" s="214"/>
      <c r="F114" s="48">
        <v>1469796</v>
      </c>
      <c r="G114" s="49">
        <v>1383652</v>
      </c>
      <c r="H114" s="50">
        <v>86144</v>
      </c>
      <c r="I114" s="38">
        <v>55994</v>
      </c>
      <c r="J114" s="38">
        <v>30150</v>
      </c>
      <c r="K114" s="38">
        <v>9215646</v>
      </c>
      <c r="L114" s="39">
        <v>6.1000000000000004E-3</v>
      </c>
      <c r="M114" s="225">
        <f t="shared" si="8"/>
        <v>98</v>
      </c>
      <c r="N114"/>
    </row>
    <row r="115" spans="1:14" x14ac:dyDescent="0.2">
      <c r="A115" s="58" t="s">
        <v>379</v>
      </c>
      <c r="B115" s="137" t="s">
        <v>380</v>
      </c>
      <c r="C115" s="224" t="s">
        <v>382</v>
      </c>
      <c r="D115" s="179">
        <v>46</v>
      </c>
      <c r="E115" s="214"/>
      <c r="F115" s="48">
        <v>163962</v>
      </c>
      <c r="G115" s="49">
        <v>147290</v>
      </c>
      <c r="H115" s="50">
        <v>16672</v>
      </c>
      <c r="I115" s="38">
        <v>10837</v>
      </c>
      <c r="J115" s="38">
        <v>5835</v>
      </c>
      <c r="K115" s="38">
        <v>1797036</v>
      </c>
      <c r="L115" s="39">
        <v>6.0000000000000001E-3</v>
      </c>
      <c r="M115" s="225">
        <f t="shared" si="8"/>
        <v>99</v>
      </c>
      <c r="N115"/>
    </row>
    <row r="116" spans="1:14" x14ac:dyDescent="0.2">
      <c r="A116" s="58" t="s">
        <v>287</v>
      </c>
      <c r="B116" s="137" t="s">
        <v>288</v>
      </c>
      <c r="C116" s="224" t="s">
        <v>232</v>
      </c>
      <c r="D116" s="179">
        <v>32</v>
      </c>
      <c r="E116" s="214"/>
      <c r="F116" s="48">
        <v>252737</v>
      </c>
      <c r="G116" s="49">
        <v>235891</v>
      </c>
      <c r="H116" s="50">
        <v>16846</v>
      </c>
      <c r="I116" s="38">
        <v>10950</v>
      </c>
      <c r="J116" s="38">
        <v>5896</v>
      </c>
      <c r="K116" s="38">
        <v>1824196</v>
      </c>
      <c r="L116" s="39">
        <v>6.0000000000000001E-3</v>
      </c>
      <c r="M116" s="225">
        <f t="shared" si="8"/>
        <v>99</v>
      </c>
      <c r="N116"/>
    </row>
    <row r="117" spans="1:14" x14ac:dyDescent="0.2">
      <c r="A117" s="104" t="s">
        <v>121</v>
      </c>
      <c r="B117" s="239" t="s">
        <v>122</v>
      </c>
      <c r="C117" s="297" t="s">
        <v>506</v>
      </c>
      <c r="D117" s="184">
        <v>12</v>
      </c>
      <c r="E117" s="214"/>
      <c r="F117" s="106">
        <v>2289536</v>
      </c>
      <c r="G117" s="107">
        <v>2178486</v>
      </c>
      <c r="H117" s="108">
        <v>111050</v>
      </c>
      <c r="I117" s="109">
        <v>72183</v>
      </c>
      <c r="J117" s="109">
        <v>38868</v>
      </c>
      <c r="K117" s="109">
        <v>12268183</v>
      </c>
      <c r="L117" s="110">
        <v>5.8999999999999999E-3</v>
      </c>
      <c r="M117" s="225">
        <f t="shared" si="8"/>
        <v>101</v>
      </c>
      <c r="N117"/>
    </row>
    <row r="118" spans="1:14" ht="13.5" thickBot="1" x14ac:dyDescent="0.25">
      <c r="A118" s="97" t="s">
        <v>323</v>
      </c>
      <c r="B118" s="140" t="s">
        <v>324</v>
      </c>
      <c r="C118" s="290" t="s">
        <v>509</v>
      </c>
      <c r="D118" s="193">
        <v>35</v>
      </c>
      <c r="E118" s="214"/>
      <c r="F118" s="99">
        <v>471084</v>
      </c>
      <c r="G118" s="100">
        <v>431038</v>
      </c>
      <c r="H118" s="101">
        <v>40046</v>
      </c>
      <c r="I118" s="102">
        <v>26030</v>
      </c>
      <c r="J118" s="102">
        <v>14016</v>
      </c>
      <c r="K118" s="102">
        <v>4465756</v>
      </c>
      <c r="L118" s="103">
        <v>5.7999999999999996E-3</v>
      </c>
      <c r="M118" s="225">
        <f t="shared" si="8"/>
        <v>102</v>
      </c>
      <c r="N118"/>
    </row>
    <row r="119" spans="1:14" x14ac:dyDescent="0.2">
      <c r="A119" s="210" t="s">
        <v>297</v>
      </c>
      <c r="B119" s="243" t="s">
        <v>298</v>
      </c>
      <c r="C119" s="301" t="s">
        <v>504</v>
      </c>
      <c r="D119" s="187">
        <v>33</v>
      </c>
      <c r="E119" s="215"/>
      <c r="F119" s="174">
        <v>1967428</v>
      </c>
      <c r="G119" s="175">
        <v>1855187</v>
      </c>
      <c r="H119" s="176">
        <v>112241</v>
      </c>
      <c r="I119" s="177">
        <v>72957</v>
      </c>
      <c r="J119" s="177">
        <v>39284</v>
      </c>
      <c r="K119" s="177">
        <v>12655975</v>
      </c>
      <c r="L119" s="178">
        <v>5.7999999999999996E-3</v>
      </c>
      <c r="M119" s="225">
        <f t="shared" si="8"/>
        <v>102</v>
      </c>
      <c r="N119"/>
    </row>
    <row r="120" spans="1:14" ht="13.5" thickBot="1" x14ac:dyDescent="0.25">
      <c r="A120" s="97" t="s">
        <v>373</v>
      </c>
      <c r="B120" s="140" t="s">
        <v>374</v>
      </c>
      <c r="C120" s="290" t="s">
        <v>382</v>
      </c>
      <c r="D120" s="193">
        <v>46</v>
      </c>
      <c r="E120" s="214"/>
      <c r="F120" s="99">
        <v>186496</v>
      </c>
      <c r="G120" s="100">
        <v>174761</v>
      </c>
      <c r="H120" s="101">
        <v>11735</v>
      </c>
      <c r="I120" s="102">
        <v>7628</v>
      </c>
      <c r="J120" s="102">
        <v>4107</v>
      </c>
      <c r="K120" s="102">
        <v>1343888</v>
      </c>
      <c r="L120" s="103">
        <v>5.7000000000000002E-3</v>
      </c>
      <c r="M120" s="225">
        <f t="shared" si="8"/>
        <v>104</v>
      </c>
      <c r="N120"/>
    </row>
    <row r="121" spans="1:14" x14ac:dyDescent="0.2">
      <c r="A121" s="346" t="s">
        <v>180</v>
      </c>
      <c r="B121" s="304" t="s">
        <v>181</v>
      </c>
      <c r="C121" s="306" t="s">
        <v>173</v>
      </c>
      <c r="D121" s="353">
        <v>21</v>
      </c>
      <c r="E121" s="215"/>
      <c r="F121" s="310">
        <v>2004318</v>
      </c>
      <c r="G121" s="313">
        <v>1898441</v>
      </c>
      <c r="H121" s="316">
        <v>105877</v>
      </c>
      <c r="I121" s="319">
        <v>68820</v>
      </c>
      <c r="J121" s="319">
        <v>37057</v>
      </c>
      <c r="K121" s="319">
        <v>12005687</v>
      </c>
      <c r="L121" s="322">
        <v>5.7000000000000002E-3</v>
      </c>
      <c r="M121" s="225">
        <f t="shared" si="8"/>
        <v>104</v>
      </c>
      <c r="N121"/>
    </row>
    <row r="122" spans="1:14" x14ac:dyDescent="0.2">
      <c r="A122" s="58" t="s">
        <v>291</v>
      </c>
      <c r="B122" s="137" t="s">
        <v>292</v>
      </c>
      <c r="C122" s="224" t="s">
        <v>232</v>
      </c>
      <c r="D122" s="179">
        <v>32</v>
      </c>
      <c r="E122" s="214"/>
      <c r="F122" s="48">
        <v>399432</v>
      </c>
      <c r="G122" s="49">
        <v>373631</v>
      </c>
      <c r="H122" s="50">
        <v>25801</v>
      </c>
      <c r="I122" s="38">
        <v>16771</v>
      </c>
      <c r="J122" s="38">
        <v>9030</v>
      </c>
      <c r="K122" s="38">
        <v>2977219</v>
      </c>
      <c r="L122" s="39">
        <v>5.5999999999999999E-3</v>
      </c>
      <c r="M122" s="225">
        <f t="shared" si="8"/>
        <v>106</v>
      </c>
      <c r="N122"/>
    </row>
    <row r="123" spans="1:14" ht="13.5" thickBot="1" x14ac:dyDescent="0.25">
      <c r="A123" s="95" t="s">
        <v>89</v>
      </c>
      <c r="B123" s="142" t="s">
        <v>90</v>
      </c>
      <c r="C123" s="287" t="s">
        <v>382</v>
      </c>
      <c r="D123" s="190">
        <v>6</v>
      </c>
      <c r="E123" s="215"/>
      <c r="F123" s="69">
        <v>892293</v>
      </c>
      <c r="G123" s="70">
        <v>835423</v>
      </c>
      <c r="H123" s="71">
        <v>56870</v>
      </c>
      <c r="I123" s="72">
        <v>36966</v>
      </c>
      <c r="J123" s="72">
        <v>19905</v>
      </c>
      <c r="K123" s="72">
        <v>6618961</v>
      </c>
      <c r="L123" s="73">
        <v>5.5999999999999999E-3</v>
      </c>
      <c r="M123" s="225">
        <f t="shared" si="8"/>
        <v>106</v>
      </c>
      <c r="N123"/>
    </row>
    <row r="124" spans="1:14" x14ac:dyDescent="0.2">
      <c r="A124" s="154" t="s">
        <v>365</v>
      </c>
      <c r="B124" s="155" t="s">
        <v>366</v>
      </c>
      <c r="C124" s="285" t="s">
        <v>382</v>
      </c>
      <c r="D124" s="188">
        <v>46</v>
      </c>
      <c r="E124" s="214"/>
      <c r="F124" s="160">
        <v>91829</v>
      </c>
      <c r="G124" s="162">
        <v>86068</v>
      </c>
      <c r="H124" s="164">
        <v>5761</v>
      </c>
      <c r="I124" s="166">
        <v>3745</v>
      </c>
      <c r="J124" s="166">
        <v>2016</v>
      </c>
      <c r="K124" s="166">
        <v>664377</v>
      </c>
      <c r="L124" s="168">
        <v>5.5999999999999999E-3</v>
      </c>
      <c r="M124" s="225">
        <f t="shared" si="8"/>
        <v>106</v>
      </c>
      <c r="N124"/>
    </row>
    <row r="125" spans="1:14" x14ac:dyDescent="0.2">
      <c r="A125" s="58" t="s">
        <v>285</v>
      </c>
      <c r="B125" s="137" t="s">
        <v>286</v>
      </c>
      <c r="C125" s="224" t="s">
        <v>232</v>
      </c>
      <c r="D125" s="179">
        <v>32</v>
      </c>
      <c r="E125" s="214"/>
      <c r="F125" s="48">
        <v>426432</v>
      </c>
      <c r="G125" s="49">
        <v>398546</v>
      </c>
      <c r="H125" s="50">
        <v>27886</v>
      </c>
      <c r="I125" s="38">
        <v>18126</v>
      </c>
      <c r="J125" s="38">
        <v>9760</v>
      </c>
      <c r="K125" s="38">
        <v>3267431</v>
      </c>
      <c r="L125" s="39">
        <v>5.4999999999999997E-3</v>
      </c>
      <c r="M125" s="225">
        <f t="shared" si="8"/>
        <v>109</v>
      </c>
      <c r="N125"/>
    </row>
    <row r="126" spans="1:14" x14ac:dyDescent="0.2">
      <c r="A126" s="58" t="s">
        <v>178</v>
      </c>
      <c r="B126" s="137" t="s">
        <v>179</v>
      </c>
      <c r="C126" s="224" t="s">
        <v>173</v>
      </c>
      <c r="D126" s="179">
        <v>21</v>
      </c>
      <c r="E126" s="214"/>
      <c r="F126" s="48">
        <v>1261379</v>
      </c>
      <c r="G126" s="49">
        <v>1197120</v>
      </c>
      <c r="H126" s="50">
        <v>64259</v>
      </c>
      <c r="I126" s="38">
        <v>41768</v>
      </c>
      <c r="J126" s="38">
        <v>22491</v>
      </c>
      <c r="K126" s="38">
        <v>7541257</v>
      </c>
      <c r="L126" s="39">
        <v>5.4999999999999997E-3</v>
      </c>
      <c r="M126" s="225">
        <f t="shared" si="8"/>
        <v>109</v>
      </c>
      <c r="N126"/>
    </row>
    <row r="127" spans="1:14" x14ac:dyDescent="0.2">
      <c r="A127" s="58" t="s">
        <v>21</v>
      </c>
      <c r="B127" s="137" t="s">
        <v>22</v>
      </c>
      <c r="C127" s="224" t="s">
        <v>503</v>
      </c>
      <c r="D127" s="179">
        <v>1</v>
      </c>
      <c r="E127" s="214"/>
      <c r="F127" s="48">
        <v>817264</v>
      </c>
      <c r="G127" s="49">
        <v>781106</v>
      </c>
      <c r="H127" s="50">
        <v>36158</v>
      </c>
      <c r="I127" s="38">
        <v>23503</v>
      </c>
      <c r="J127" s="38">
        <v>12655</v>
      </c>
      <c r="K127" s="38">
        <v>4308920</v>
      </c>
      <c r="L127" s="39">
        <v>5.4999999999999997E-3</v>
      </c>
      <c r="M127" s="225">
        <f t="shared" si="8"/>
        <v>109</v>
      </c>
      <c r="N127"/>
    </row>
    <row r="128" spans="1:14" x14ac:dyDescent="0.2">
      <c r="A128" s="58" t="s">
        <v>317</v>
      </c>
      <c r="B128" s="137" t="s">
        <v>318</v>
      </c>
      <c r="C128" s="224" t="s">
        <v>510</v>
      </c>
      <c r="D128" s="179">
        <v>35</v>
      </c>
      <c r="E128" s="216"/>
      <c r="F128" s="48">
        <v>5522</v>
      </c>
      <c r="G128" s="49">
        <v>5166</v>
      </c>
      <c r="H128" s="50">
        <v>356</v>
      </c>
      <c r="I128" s="38">
        <v>231</v>
      </c>
      <c r="J128" s="38">
        <v>125</v>
      </c>
      <c r="K128" s="38">
        <v>43663</v>
      </c>
      <c r="L128" s="39">
        <v>5.3E-3</v>
      </c>
      <c r="M128" s="225">
        <f t="shared" si="8"/>
        <v>112</v>
      </c>
      <c r="N128"/>
    </row>
    <row r="129" spans="1:14" x14ac:dyDescent="0.2">
      <c r="A129" s="58" t="s">
        <v>391</v>
      </c>
      <c r="B129" s="137" t="s">
        <v>392</v>
      </c>
      <c r="C129" s="224" t="s">
        <v>382</v>
      </c>
      <c r="D129" s="179">
        <v>47</v>
      </c>
      <c r="E129" s="214"/>
      <c r="F129" s="48">
        <v>513305</v>
      </c>
      <c r="G129" s="49">
        <v>481083</v>
      </c>
      <c r="H129" s="50">
        <v>32222</v>
      </c>
      <c r="I129" s="38">
        <v>20944</v>
      </c>
      <c r="J129" s="38">
        <v>11278</v>
      </c>
      <c r="K129" s="38">
        <v>3924545</v>
      </c>
      <c r="L129" s="39">
        <v>5.3E-3</v>
      </c>
      <c r="M129" s="225">
        <f t="shared" si="8"/>
        <v>112</v>
      </c>
      <c r="N129"/>
    </row>
    <row r="130" spans="1:14" x14ac:dyDescent="0.2">
      <c r="A130" s="58" t="s">
        <v>403</v>
      </c>
      <c r="B130" s="137" t="s">
        <v>404</v>
      </c>
      <c r="C130" s="224" t="s">
        <v>382</v>
      </c>
      <c r="D130" s="179">
        <v>48</v>
      </c>
      <c r="E130" s="214"/>
      <c r="F130" s="48">
        <v>501001</v>
      </c>
      <c r="G130" s="49">
        <v>470982</v>
      </c>
      <c r="H130" s="50">
        <v>30019</v>
      </c>
      <c r="I130" s="38">
        <v>19512</v>
      </c>
      <c r="J130" s="38">
        <v>10507</v>
      </c>
      <c r="K130" s="38">
        <v>3658888</v>
      </c>
      <c r="L130" s="39">
        <v>5.3E-3</v>
      </c>
      <c r="M130" s="225">
        <f t="shared" si="8"/>
        <v>112</v>
      </c>
      <c r="N130"/>
    </row>
    <row r="131" spans="1:14" x14ac:dyDescent="0.2">
      <c r="A131" s="58" t="s">
        <v>126</v>
      </c>
      <c r="B131" s="137" t="s">
        <v>127</v>
      </c>
      <c r="C131" s="224" t="s">
        <v>506</v>
      </c>
      <c r="D131" s="179">
        <v>15</v>
      </c>
      <c r="E131" s="214"/>
      <c r="F131" s="48">
        <v>7952304</v>
      </c>
      <c r="G131" s="49">
        <v>7457990</v>
      </c>
      <c r="H131" s="50">
        <v>494314</v>
      </c>
      <c r="I131" s="38">
        <v>321304</v>
      </c>
      <c r="J131" s="38">
        <v>173010</v>
      </c>
      <c r="K131" s="38">
        <v>61484183</v>
      </c>
      <c r="L131" s="39">
        <v>5.1999999999999998E-3</v>
      </c>
      <c r="M131" s="225">
        <f t="shared" si="8"/>
        <v>115</v>
      </c>
      <c r="N131"/>
    </row>
    <row r="132" spans="1:14" x14ac:dyDescent="0.2">
      <c r="A132" s="58" t="s">
        <v>40</v>
      </c>
      <c r="B132" s="137" t="s">
        <v>41</v>
      </c>
      <c r="C132" s="224" t="s">
        <v>504</v>
      </c>
      <c r="D132" s="179">
        <v>4</v>
      </c>
      <c r="E132" s="214"/>
      <c r="F132" s="48">
        <v>161092</v>
      </c>
      <c r="G132" s="49">
        <v>151259</v>
      </c>
      <c r="H132" s="50">
        <v>9833</v>
      </c>
      <c r="I132" s="38">
        <v>6391</v>
      </c>
      <c r="J132" s="38">
        <v>3442</v>
      </c>
      <c r="K132" s="38">
        <v>1235135</v>
      </c>
      <c r="L132" s="39">
        <v>5.1999999999999998E-3</v>
      </c>
      <c r="M132" s="225">
        <f t="shared" si="8"/>
        <v>115</v>
      </c>
      <c r="N132"/>
    </row>
    <row r="133" spans="1:14" ht="13.5" thickBot="1" x14ac:dyDescent="0.25">
      <c r="A133" s="95" t="s">
        <v>456</v>
      </c>
      <c r="B133" s="142" t="s">
        <v>457</v>
      </c>
      <c r="C133" s="287" t="s">
        <v>230</v>
      </c>
      <c r="D133" s="190">
        <v>57</v>
      </c>
      <c r="E133" s="215"/>
      <c r="F133" s="69">
        <v>1002060</v>
      </c>
      <c r="G133" s="70">
        <v>949904</v>
      </c>
      <c r="H133" s="71">
        <v>52156</v>
      </c>
      <c r="I133" s="72">
        <v>33901</v>
      </c>
      <c r="J133" s="72">
        <v>18255</v>
      </c>
      <c r="K133" s="72">
        <v>6523287</v>
      </c>
      <c r="L133" s="73">
        <v>5.1999999999999998E-3</v>
      </c>
      <c r="M133" s="225">
        <f t="shared" si="8"/>
        <v>115</v>
      </c>
      <c r="N133"/>
    </row>
    <row r="134" spans="1:14" x14ac:dyDescent="0.2">
      <c r="A134" s="154" t="s">
        <v>476</v>
      </c>
      <c r="B134" s="155" t="s">
        <v>477</v>
      </c>
      <c r="C134" s="285" t="s">
        <v>444</v>
      </c>
      <c r="D134" s="188">
        <v>63</v>
      </c>
      <c r="E134" s="216"/>
      <c r="F134" s="160">
        <v>12511</v>
      </c>
      <c r="G134" s="162">
        <v>10719</v>
      </c>
      <c r="H134" s="164">
        <v>1792</v>
      </c>
      <c r="I134" s="166">
        <v>1165</v>
      </c>
      <c r="J134" s="166">
        <v>627</v>
      </c>
      <c r="K134" s="166">
        <v>230289</v>
      </c>
      <c r="L134" s="168">
        <v>5.1000000000000004E-3</v>
      </c>
      <c r="M134" s="225">
        <f t="shared" si="8"/>
        <v>118</v>
      </c>
      <c r="N134"/>
    </row>
    <row r="135" spans="1:14" x14ac:dyDescent="0.2">
      <c r="A135" s="58" t="s">
        <v>337</v>
      </c>
      <c r="B135" s="137" t="s">
        <v>338</v>
      </c>
      <c r="C135" s="224" t="s">
        <v>504</v>
      </c>
      <c r="D135" s="179">
        <v>37</v>
      </c>
      <c r="E135" s="214"/>
      <c r="F135" s="48">
        <v>731163</v>
      </c>
      <c r="G135" s="49">
        <v>672464</v>
      </c>
      <c r="H135" s="50">
        <v>58699</v>
      </c>
      <c r="I135" s="38">
        <v>38154</v>
      </c>
      <c r="J135" s="38">
        <v>20545</v>
      </c>
      <c r="K135" s="38">
        <v>7426431</v>
      </c>
      <c r="L135" s="39">
        <v>5.1000000000000004E-3</v>
      </c>
      <c r="M135" s="225">
        <f t="shared" si="8"/>
        <v>118</v>
      </c>
      <c r="N135"/>
    </row>
    <row r="136" spans="1:14" x14ac:dyDescent="0.2">
      <c r="A136" s="58" t="s">
        <v>289</v>
      </c>
      <c r="B136" s="137" t="s">
        <v>290</v>
      </c>
      <c r="C136" s="224" t="s">
        <v>232</v>
      </c>
      <c r="D136" s="179">
        <v>32</v>
      </c>
      <c r="E136" s="214"/>
      <c r="F136" s="48">
        <v>434128</v>
      </c>
      <c r="G136" s="49">
        <v>405506</v>
      </c>
      <c r="H136" s="50">
        <v>28622</v>
      </c>
      <c r="I136" s="38">
        <v>18604</v>
      </c>
      <c r="J136" s="38">
        <v>10018</v>
      </c>
      <c r="K136" s="38">
        <v>3669004</v>
      </c>
      <c r="L136" s="39">
        <v>5.1000000000000004E-3</v>
      </c>
      <c r="M136" s="225">
        <f t="shared" si="8"/>
        <v>118</v>
      </c>
      <c r="N136"/>
    </row>
    <row r="137" spans="1:14" x14ac:dyDescent="0.2">
      <c r="A137" s="58" t="s">
        <v>46</v>
      </c>
      <c r="B137" s="137" t="s">
        <v>47</v>
      </c>
      <c r="C137" s="224" t="s">
        <v>503</v>
      </c>
      <c r="D137" s="179">
        <v>4</v>
      </c>
      <c r="E137" s="214"/>
      <c r="F137" s="48">
        <v>223616</v>
      </c>
      <c r="G137" s="49">
        <v>210030</v>
      </c>
      <c r="H137" s="50">
        <v>13586</v>
      </c>
      <c r="I137" s="38">
        <v>8831</v>
      </c>
      <c r="J137" s="38">
        <v>4755</v>
      </c>
      <c r="K137" s="38">
        <v>1745927</v>
      </c>
      <c r="L137" s="39">
        <v>5.1000000000000004E-3</v>
      </c>
      <c r="M137" s="225">
        <f t="shared" si="8"/>
        <v>118</v>
      </c>
      <c r="N137"/>
    </row>
    <row r="138" spans="1:14" x14ac:dyDescent="0.2">
      <c r="A138" s="58" t="s">
        <v>174</v>
      </c>
      <c r="B138" s="137" t="s">
        <v>175</v>
      </c>
      <c r="C138" s="224" t="s">
        <v>173</v>
      </c>
      <c r="D138" s="179">
        <v>21</v>
      </c>
      <c r="E138" s="214"/>
      <c r="F138" s="48">
        <v>687060</v>
      </c>
      <c r="G138" s="49">
        <v>652286</v>
      </c>
      <c r="H138" s="50">
        <v>34774</v>
      </c>
      <c r="I138" s="38">
        <v>22603</v>
      </c>
      <c r="J138" s="38">
        <v>12171</v>
      </c>
      <c r="K138" s="38">
        <v>4422769</v>
      </c>
      <c r="L138" s="39">
        <v>5.1000000000000004E-3</v>
      </c>
      <c r="M138" s="225">
        <f t="shared" si="8"/>
        <v>118</v>
      </c>
      <c r="N138"/>
    </row>
    <row r="139" spans="1:14" x14ac:dyDescent="0.2">
      <c r="A139" s="133" t="s">
        <v>103</v>
      </c>
      <c r="B139" s="242" t="s">
        <v>104</v>
      </c>
      <c r="C139" s="275" t="s">
        <v>507</v>
      </c>
      <c r="D139" s="181">
        <v>8</v>
      </c>
      <c r="E139" s="215"/>
      <c r="F139" s="127">
        <v>260755</v>
      </c>
      <c r="G139" s="128">
        <v>236768</v>
      </c>
      <c r="H139" s="129">
        <v>23987</v>
      </c>
      <c r="I139" s="130">
        <v>15592</v>
      </c>
      <c r="J139" s="130">
        <v>8395</v>
      </c>
      <c r="K139" s="130">
        <v>3120658</v>
      </c>
      <c r="L139" s="131">
        <v>5.0000000000000001E-3</v>
      </c>
      <c r="M139" s="225">
        <f t="shared" si="8"/>
        <v>123</v>
      </c>
      <c r="N139"/>
    </row>
    <row r="140" spans="1:14" x14ac:dyDescent="0.2">
      <c r="A140" s="74" t="s">
        <v>295</v>
      </c>
      <c r="B140" s="138" t="s">
        <v>296</v>
      </c>
      <c r="C140" s="278" t="s">
        <v>232</v>
      </c>
      <c r="D140" s="180">
        <v>32</v>
      </c>
      <c r="E140" s="215"/>
      <c r="F140" s="76">
        <v>1534686</v>
      </c>
      <c r="G140" s="77">
        <v>1435740</v>
      </c>
      <c r="H140" s="78">
        <v>98946</v>
      </c>
      <c r="I140" s="79">
        <v>64315</v>
      </c>
      <c r="J140" s="79">
        <v>34631</v>
      </c>
      <c r="K140" s="79">
        <v>12786230</v>
      </c>
      <c r="L140" s="80">
        <v>5.0000000000000001E-3</v>
      </c>
      <c r="M140" s="225">
        <f t="shared" si="8"/>
        <v>123</v>
      </c>
      <c r="N140"/>
    </row>
    <row r="141" spans="1:14" x14ac:dyDescent="0.2">
      <c r="A141" s="74" t="s">
        <v>466</v>
      </c>
      <c r="B141" s="138" t="s">
        <v>467</v>
      </c>
      <c r="C141" s="278" t="s">
        <v>232</v>
      </c>
      <c r="D141" s="180">
        <v>61</v>
      </c>
      <c r="E141" s="215"/>
      <c r="F141" s="76">
        <v>1391614</v>
      </c>
      <c r="G141" s="77">
        <v>1318397</v>
      </c>
      <c r="H141" s="78">
        <v>73217</v>
      </c>
      <c r="I141" s="79">
        <v>47591</v>
      </c>
      <c r="J141" s="79">
        <v>25626</v>
      </c>
      <c r="K141" s="79">
        <v>10166376</v>
      </c>
      <c r="L141" s="80">
        <v>4.7000000000000002E-3</v>
      </c>
      <c r="M141" s="225">
        <f t="shared" si="8"/>
        <v>125</v>
      </c>
      <c r="N141"/>
    </row>
    <row r="142" spans="1:14" x14ac:dyDescent="0.2">
      <c r="A142" s="58" t="s">
        <v>73</v>
      </c>
      <c r="B142" s="137" t="s">
        <v>74</v>
      </c>
      <c r="C142" s="224" t="s">
        <v>505</v>
      </c>
      <c r="D142" s="179">
        <v>6</v>
      </c>
      <c r="E142" s="214"/>
      <c r="F142" s="48">
        <v>1083324</v>
      </c>
      <c r="G142" s="49">
        <v>1012106</v>
      </c>
      <c r="H142" s="50">
        <v>71218</v>
      </c>
      <c r="I142" s="38">
        <v>46292</v>
      </c>
      <c r="J142" s="38">
        <v>24926</v>
      </c>
      <c r="K142" s="38">
        <v>10144013</v>
      </c>
      <c r="L142" s="39">
        <v>4.5999999999999999E-3</v>
      </c>
      <c r="M142" s="225">
        <f t="shared" si="8"/>
        <v>126</v>
      </c>
      <c r="N142"/>
    </row>
    <row r="143" spans="1:14" x14ac:dyDescent="0.2">
      <c r="A143" s="58" t="s">
        <v>93</v>
      </c>
      <c r="B143" s="137" t="s">
        <v>94</v>
      </c>
      <c r="C143" s="224" t="s">
        <v>507</v>
      </c>
      <c r="D143" s="179">
        <v>8</v>
      </c>
      <c r="E143" s="214"/>
      <c r="F143" s="48">
        <v>561648</v>
      </c>
      <c r="G143" s="49">
        <v>528833</v>
      </c>
      <c r="H143" s="50">
        <v>32815</v>
      </c>
      <c r="I143" s="38">
        <v>21330</v>
      </c>
      <c r="J143" s="38">
        <v>11485</v>
      </c>
      <c r="K143" s="38">
        <v>4658761</v>
      </c>
      <c r="L143" s="39">
        <v>4.5999999999999999E-3</v>
      </c>
      <c r="M143" s="225">
        <f t="shared" si="8"/>
        <v>126</v>
      </c>
      <c r="N143"/>
    </row>
    <row r="144" spans="1:14" x14ac:dyDescent="0.2">
      <c r="A144" s="58" t="s">
        <v>472</v>
      </c>
      <c r="B144" s="137" t="s">
        <v>473</v>
      </c>
      <c r="C144" s="224" t="s">
        <v>444</v>
      </c>
      <c r="D144" s="179">
        <v>63</v>
      </c>
      <c r="E144" s="214"/>
      <c r="F144" s="48">
        <v>36274</v>
      </c>
      <c r="G144" s="49">
        <v>31075</v>
      </c>
      <c r="H144" s="50">
        <v>5199</v>
      </c>
      <c r="I144" s="38">
        <v>3379</v>
      </c>
      <c r="J144" s="38">
        <v>1820</v>
      </c>
      <c r="K144" s="38">
        <v>749189</v>
      </c>
      <c r="L144" s="39">
        <v>4.4999999999999997E-3</v>
      </c>
      <c r="M144" s="225">
        <f t="shared" si="8"/>
        <v>128</v>
      </c>
      <c r="N144"/>
    </row>
    <row r="145" spans="1:14" x14ac:dyDescent="0.2">
      <c r="A145" s="58" t="s">
        <v>209</v>
      </c>
      <c r="B145" s="137" t="s">
        <v>210</v>
      </c>
      <c r="C145" s="224" t="s">
        <v>509</v>
      </c>
      <c r="D145" s="179">
        <v>26</v>
      </c>
      <c r="E145" s="214"/>
      <c r="F145" s="48">
        <v>1645791</v>
      </c>
      <c r="G145" s="49">
        <v>1567696</v>
      </c>
      <c r="H145" s="50">
        <v>78095</v>
      </c>
      <c r="I145" s="38">
        <v>50762</v>
      </c>
      <c r="J145" s="38">
        <v>27333</v>
      </c>
      <c r="K145" s="38">
        <v>11187075</v>
      </c>
      <c r="L145" s="39">
        <v>4.4999999999999997E-3</v>
      </c>
      <c r="M145" s="225">
        <f t="shared" si="8"/>
        <v>128</v>
      </c>
      <c r="N145"/>
    </row>
    <row r="146" spans="1:14" x14ac:dyDescent="0.2">
      <c r="A146" s="133" t="s">
        <v>221</v>
      </c>
      <c r="B146" s="242" t="s">
        <v>222</v>
      </c>
      <c r="C146" s="275" t="s">
        <v>230</v>
      </c>
      <c r="D146" s="181">
        <v>27</v>
      </c>
      <c r="E146" s="215"/>
      <c r="F146" s="127">
        <v>592487</v>
      </c>
      <c r="G146" s="128">
        <v>557412</v>
      </c>
      <c r="H146" s="129">
        <v>35075</v>
      </c>
      <c r="I146" s="130">
        <v>22799</v>
      </c>
      <c r="J146" s="130">
        <v>12276</v>
      </c>
      <c r="K146" s="130">
        <v>5329549</v>
      </c>
      <c r="L146" s="131">
        <v>4.3E-3</v>
      </c>
      <c r="M146" s="225">
        <f t="shared" ref="M146:M209" si="9">RANK($L146,$L$17:$L$216,0)</f>
        <v>130</v>
      </c>
      <c r="N146"/>
    </row>
    <row r="147" spans="1:14" x14ac:dyDescent="0.2">
      <c r="A147" s="133" t="s">
        <v>211</v>
      </c>
      <c r="B147" s="242" t="s">
        <v>212</v>
      </c>
      <c r="C147" s="275" t="s">
        <v>509</v>
      </c>
      <c r="D147" s="181">
        <v>26</v>
      </c>
      <c r="E147" s="215"/>
      <c r="F147" s="127">
        <v>2028619</v>
      </c>
      <c r="G147" s="128">
        <v>1942950</v>
      </c>
      <c r="H147" s="129">
        <v>85669</v>
      </c>
      <c r="I147" s="130">
        <v>55685</v>
      </c>
      <c r="J147" s="130">
        <v>29984</v>
      </c>
      <c r="K147" s="130">
        <v>12859175</v>
      </c>
      <c r="L147" s="131">
        <v>4.3E-3</v>
      </c>
      <c r="M147" s="225">
        <f t="shared" si="9"/>
        <v>130</v>
      </c>
      <c r="N147"/>
    </row>
    <row r="148" spans="1:14" ht="13.5" thickBot="1" x14ac:dyDescent="0.25">
      <c r="A148" s="97" t="s">
        <v>111</v>
      </c>
      <c r="B148" s="140" t="s">
        <v>112</v>
      </c>
      <c r="C148" s="290" t="s">
        <v>507</v>
      </c>
      <c r="D148" s="193">
        <v>9</v>
      </c>
      <c r="E148" s="214"/>
      <c r="F148" s="99">
        <v>185845</v>
      </c>
      <c r="G148" s="100">
        <v>173052</v>
      </c>
      <c r="H148" s="101">
        <v>12793</v>
      </c>
      <c r="I148" s="102">
        <v>8315</v>
      </c>
      <c r="J148" s="102">
        <v>4478</v>
      </c>
      <c r="K148" s="102">
        <v>1975249</v>
      </c>
      <c r="L148" s="103">
        <v>4.1999999999999997E-3</v>
      </c>
      <c r="M148" s="225">
        <f t="shared" si="9"/>
        <v>132</v>
      </c>
      <c r="N148"/>
    </row>
    <row r="149" spans="1:14" x14ac:dyDescent="0.2">
      <c r="A149" s="154" t="s">
        <v>293</v>
      </c>
      <c r="B149" s="155" t="s">
        <v>294</v>
      </c>
      <c r="C149" s="285" t="s">
        <v>232</v>
      </c>
      <c r="D149" s="188">
        <v>32</v>
      </c>
      <c r="E149" s="214"/>
      <c r="F149" s="160">
        <v>135313</v>
      </c>
      <c r="G149" s="162">
        <v>127591</v>
      </c>
      <c r="H149" s="164">
        <v>7722</v>
      </c>
      <c r="I149" s="166">
        <v>5019</v>
      </c>
      <c r="J149" s="166">
        <v>2703</v>
      </c>
      <c r="K149" s="166">
        <v>1182786</v>
      </c>
      <c r="L149" s="168">
        <v>4.1999999999999997E-3</v>
      </c>
      <c r="M149" s="225">
        <f t="shared" si="9"/>
        <v>132</v>
      </c>
      <c r="N149"/>
    </row>
    <row r="150" spans="1:14" x14ac:dyDescent="0.2">
      <c r="A150" s="58" t="s">
        <v>233</v>
      </c>
      <c r="B150" s="137" t="s">
        <v>234</v>
      </c>
      <c r="C150" s="224" t="s">
        <v>230</v>
      </c>
      <c r="D150" s="179">
        <v>29</v>
      </c>
      <c r="E150" s="214"/>
      <c r="F150" s="48">
        <v>911724</v>
      </c>
      <c r="G150" s="49">
        <v>863316</v>
      </c>
      <c r="H150" s="50">
        <v>48408</v>
      </c>
      <c r="I150" s="38">
        <v>31465</v>
      </c>
      <c r="J150" s="38">
        <v>16943</v>
      </c>
      <c r="K150" s="38">
        <v>7478377</v>
      </c>
      <c r="L150" s="39">
        <v>4.1999999999999997E-3</v>
      </c>
      <c r="M150" s="225">
        <f t="shared" si="9"/>
        <v>132</v>
      </c>
      <c r="N150"/>
    </row>
    <row r="151" spans="1:14" x14ac:dyDescent="0.2">
      <c r="A151" s="58" t="s">
        <v>482</v>
      </c>
      <c r="B151" s="137" t="s">
        <v>483</v>
      </c>
      <c r="C151" s="224" t="s">
        <v>444</v>
      </c>
      <c r="D151" s="179">
        <v>63</v>
      </c>
      <c r="E151" s="214"/>
      <c r="F151" s="48">
        <v>38708</v>
      </c>
      <c r="G151" s="49">
        <v>33160</v>
      </c>
      <c r="H151" s="50">
        <v>5548</v>
      </c>
      <c r="I151" s="38">
        <v>3606</v>
      </c>
      <c r="J151" s="38">
        <v>1942</v>
      </c>
      <c r="K151" s="38">
        <v>870279</v>
      </c>
      <c r="L151" s="39">
        <v>4.1000000000000003E-3</v>
      </c>
      <c r="M151" s="225">
        <f t="shared" si="9"/>
        <v>135</v>
      </c>
      <c r="N151"/>
    </row>
    <row r="152" spans="1:14" x14ac:dyDescent="0.2">
      <c r="A152" s="58" t="s">
        <v>371</v>
      </c>
      <c r="B152" s="137" t="s">
        <v>372</v>
      </c>
      <c r="C152" s="224" t="s">
        <v>382</v>
      </c>
      <c r="D152" s="179">
        <v>46</v>
      </c>
      <c r="E152" s="214"/>
      <c r="F152" s="48">
        <v>242307</v>
      </c>
      <c r="G152" s="49">
        <v>227751</v>
      </c>
      <c r="H152" s="50">
        <v>14556</v>
      </c>
      <c r="I152" s="38">
        <v>9461</v>
      </c>
      <c r="J152" s="38">
        <v>5095</v>
      </c>
      <c r="K152" s="38">
        <v>2279801</v>
      </c>
      <c r="L152" s="39">
        <v>4.1000000000000003E-3</v>
      </c>
      <c r="M152" s="225">
        <f t="shared" si="9"/>
        <v>135</v>
      </c>
      <c r="N152"/>
    </row>
    <row r="153" spans="1:14" x14ac:dyDescent="0.2">
      <c r="A153" s="58" t="s">
        <v>217</v>
      </c>
      <c r="B153" s="137" t="s">
        <v>218</v>
      </c>
      <c r="C153" s="224" t="s">
        <v>230</v>
      </c>
      <c r="D153" s="179">
        <v>27</v>
      </c>
      <c r="E153" s="214"/>
      <c r="F153" s="48">
        <v>672687</v>
      </c>
      <c r="G153" s="49">
        <v>624223</v>
      </c>
      <c r="H153" s="50">
        <v>48464</v>
      </c>
      <c r="I153" s="38">
        <v>31502</v>
      </c>
      <c r="J153" s="38">
        <v>16962</v>
      </c>
      <c r="K153" s="38">
        <v>7839413</v>
      </c>
      <c r="L153" s="39">
        <v>4.0000000000000001E-3</v>
      </c>
      <c r="M153" s="225">
        <f t="shared" si="9"/>
        <v>137</v>
      </c>
      <c r="N153"/>
    </row>
    <row r="154" spans="1:14" ht="13.5" thickBot="1" x14ac:dyDescent="0.25">
      <c r="A154" s="97" t="s">
        <v>166</v>
      </c>
      <c r="B154" s="140" t="s">
        <v>167</v>
      </c>
      <c r="C154" s="290" t="s">
        <v>173</v>
      </c>
      <c r="D154" s="193">
        <v>20</v>
      </c>
      <c r="E154" s="214"/>
      <c r="F154" s="99">
        <v>182717</v>
      </c>
      <c r="G154" s="100">
        <v>168133</v>
      </c>
      <c r="H154" s="101">
        <v>14584</v>
      </c>
      <c r="I154" s="102">
        <v>9480</v>
      </c>
      <c r="J154" s="102">
        <v>5104</v>
      </c>
      <c r="K154" s="102">
        <v>2424602</v>
      </c>
      <c r="L154" s="103">
        <v>3.8999999999999998E-3</v>
      </c>
      <c r="M154" s="225">
        <f t="shared" si="9"/>
        <v>138</v>
      </c>
      <c r="N154"/>
    </row>
    <row r="155" spans="1:14" ht="13.5" thickBot="1" x14ac:dyDescent="0.25">
      <c r="A155" s="97" t="s">
        <v>99</v>
      </c>
      <c r="B155" s="140" t="s">
        <v>100</v>
      </c>
      <c r="C155" s="290" t="s">
        <v>507</v>
      </c>
      <c r="D155" s="193">
        <v>8</v>
      </c>
      <c r="E155" s="214"/>
      <c r="F155" s="99">
        <v>152715</v>
      </c>
      <c r="G155" s="100">
        <v>145079</v>
      </c>
      <c r="H155" s="101">
        <v>7636</v>
      </c>
      <c r="I155" s="102">
        <v>4963</v>
      </c>
      <c r="J155" s="102">
        <v>2673</v>
      </c>
      <c r="K155" s="102">
        <v>1288636</v>
      </c>
      <c r="L155" s="103">
        <v>3.8999999999999998E-3</v>
      </c>
      <c r="M155" s="225">
        <f t="shared" si="9"/>
        <v>138</v>
      </c>
      <c r="N155"/>
    </row>
    <row r="156" spans="1:14" x14ac:dyDescent="0.2">
      <c r="A156" s="154" t="s">
        <v>176</v>
      </c>
      <c r="B156" s="155" t="s">
        <v>177</v>
      </c>
      <c r="C156" s="285" t="s">
        <v>173</v>
      </c>
      <c r="D156" s="188">
        <v>21</v>
      </c>
      <c r="E156" s="214"/>
      <c r="F156" s="160">
        <v>621126</v>
      </c>
      <c r="G156" s="162">
        <v>590635</v>
      </c>
      <c r="H156" s="164">
        <v>30491</v>
      </c>
      <c r="I156" s="166">
        <v>19819</v>
      </c>
      <c r="J156" s="166">
        <v>10672</v>
      </c>
      <c r="K156" s="166">
        <v>5108889</v>
      </c>
      <c r="L156" s="168">
        <v>3.8999999999999998E-3</v>
      </c>
      <c r="M156" s="225">
        <f t="shared" si="9"/>
        <v>138</v>
      </c>
      <c r="N156"/>
    </row>
    <row r="157" spans="1:14" x14ac:dyDescent="0.2">
      <c r="A157" s="58" t="s">
        <v>162</v>
      </c>
      <c r="B157" s="137" t="s">
        <v>163</v>
      </c>
      <c r="C157" s="224" t="s">
        <v>173</v>
      </c>
      <c r="D157" s="179">
        <v>20</v>
      </c>
      <c r="E157" s="214"/>
      <c r="F157" s="48">
        <v>306016</v>
      </c>
      <c r="G157" s="49">
        <v>281317</v>
      </c>
      <c r="H157" s="50">
        <v>24699</v>
      </c>
      <c r="I157" s="38">
        <v>16054</v>
      </c>
      <c r="J157" s="38">
        <v>8645</v>
      </c>
      <c r="K157" s="38">
        <v>4191227</v>
      </c>
      <c r="L157" s="39">
        <v>3.8E-3</v>
      </c>
      <c r="M157" s="225">
        <f t="shared" si="9"/>
        <v>141</v>
      </c>
      <c r="N157"/>
    </row>
    <row r="158" spans="1:14" x14ac:dyDescent="0.2">
      <c r="A158" s="58" t="s">
        <v>105</v>
      </c>
      <c r="B158" s="137" t="s">
        <v>106</v>
      </c>
      <c r="C158" s="224" t="s">
        <v>507</v>
      </c>
      <c r="D158" s="179">
        <v>9</v>
      </c>
      <c r="E158" s="214"/>
      <c r="F158" s="48">
        <v>432741</v>
      </c>
      <c r="G158" s="49">
        <v>405500</v>
      </c>
      <c r="H158" s="50">
        <v>27241</v>
      </c>
      <c r="I158" s="38">
        <v>17707</v>
      </c>
      <c r="J158" s="38">
        <v>9534</v>
      </c>
      <c r="K158" s="38">
        <v>4647142</v>
      </c>
      <c r="L158" s="39">
        <v>3.8E-3</v>
      </c>
      <c r="M158" s="225">
        <f t="shared" si="9"/>
        <v>141</v>
      </c>
      <c r="N158"/>
    </row>
    <row r="159" spans="1:14" x14ac:dyDescent="0.2">
      <c r="A159" s="58" t="s">
        <v>192</v>
      </c>
      <c r="B159" s="137" t="s">
        <v>193</v>
      </c>
      <c r="C159" s="224" t="s">
        <v>195</v>
      </c>
      <c r="D159" s="179">
        <v>24</v>
      </c>
      <c r="E159" s="214"/>
      <c r="F159" s="48">
        <v>501550</v>
      </c>
      <c r="G159" s="49">
        <v>473449</v>
      </c>
      <c r="H159" s="50">
        <v>28101</v>
      </c>
      <c r="I159" s="38">
        <v>18266</v>
      </c>
      <c r="J159" s="38">
        <v>9835</v>
      </c>
      <c r="K159" s="38">
        <v>4761731</v>
      </c>
      <c r="L159" s="39">
        <v>3.8E-3</v>
      </c>
      <c r="M159" s="225">
        <f t="shared" si="9"/>
        <v>141</v>
      </c>
      <c r="N159"/>
    </row>
    <row r="160" spans="1:14" x14ac:dyDescent="0.2">
      <c r="A160" s="58" t="s">
        <v>113</v>
      </c>
      <c r="B160" s="137" t="s">
        <v>114</v>
      </c>
      <c r="C160" s="224" t="s">
        <v>506</v>
      </c>
      <c r="D160" s="179">
        <v>10</v>
      </c>
      <c r="E160" s="214"/>
      <c r="F160" s="48">
        <v>3132665</v>
      </c>
      <c r="G160" s="49">
        <v>2995812</v>
      </c>
      <c r="H160" s="50">
        <v>136853</v>
      </c>
      <c r="I160" s="38">
        <v>88954</v>
      </c>
      <c r="J160" s="38">
        <v>47899</v>
      </c>
      <c r="K160" s="38">
        <v>23434473</v>
      </c>
      <c r="L160" s="39">
        <v>3.8E-3</v>
      </c>
      <c r="M160" s="225">
        <f t="shared" si="9"/>
        <v>141</v>
      </c>
      <c r="N160"/>
    </row>
    <row r="161" spans="1:14" x14ac:dyDescent="0.2">
      <c r="A161" s="58" t="s">
        <v>427</v>
      </c>
      <c r="B161" s="137" t="s">
        <v>428</v>
      </c>
      <c r="C161" s="224" t="s">
        <v>444</v>
      </c>
      <c r="D161" s="179">
        <v>51</v>
      </c>
      <c r="E161" s="214"/>
      <c r="F161" s="48">
        <v>205601</v>
      </c>
      <c r="G161" s="49">
        <v>201391</v>
      </c>
      <c r="H161" s="50">
        <v>4210</v>
      </c>
      <c r="I161" s="38">
        <v>2737</v>
      </c>
      <c r="J161" s="38">
        <v>1474</v>
      </c>
      <c r="K161" s="38">
        <v>712542</v>
      </c>
      <c r="L161" s="39">
        <v>3.8E-3</v>
      </c>
      <c r="M161" s="225">
        <f t="shared" si="9"/>
        <v>141</v>
      </c>
      <c r="N161"/>
    </row>
    <row r="162" spans="1:14" x14ac:dyDescent="0.2">
      <c r="A162" s="58" t="s">
        <v>415</v>
      </c>
      <c r="B162" s="137" t="s">
        <v>416</v>
      </c>
      <c r="C162" s="224" t="s">
        <v>505</v>
      </c>
      <c r="D162" s="179">
        <v>49</v>
      </c>
      <c r="E162" s="214"/>
      <c r="F162" s="48">
        <v>120188</v>
      </c>
      <c r="G162" s="49">
        <v>111878</v>
      </c>
      <c r="H162" s="50">
        <v>8310</v>
      </c>
      <c r="I162" s="38">
        <v>5402</v>
      </c>
      <c r="J162" s="38">
        <v>2909</v>
      </c>
      <c r="K162" s="38">
        <v>1441555</v>
      </c>
      <c r="L162" s="39">
        <v>3.7000000000000002E-3</v>
      </c>
      <c r="M162" s="225">
        <f t="shared" si="9"/>
        <v>146</v>
      </c>
      <c r="N162"/>
    </row>
    <row r="163" spans="1:14" ht="13.5" thickBot="1" x14ac:dyDescent="0.25">
      <c r="A163" s="97" t="s">
        <v>172</v>
      </c>
      <c r="B163" s="140" t="s">
        <v>173</v>
      </c>
      <c r="C163" s="290" t="s">
        <v>173</v>
      </c>
      <c r="D163" s="193">
        <v>21</v>
      </c>
      <c r="E163" s="214"/>
      <c r="F163" s="99">
        <v>187911</v>
      </c>
      <c r="G163" s="100">
        <v>178936</v>
      </c>
      <c r="H163" s="101">
        <v>8975</v>
      </c>
      <c r="I163" s="102">
        <v>5834</v>
      </c>
      <c r="J163" s="102">
        <v>3141</v>
      </c>
      <c r="K163" s="102">
        <v>1580283</v>
      </c>
      <c r="L163" s="103">
        <v>3.7000000000000002E-3</v>
      </c>
      <c r="M163" s="225">
        <f t="shared" si="9"/>
        <v>146</v>
      </c>
      <c r="N163"/>
    </row>
    <row r="164" spans="1:14" x14ac:dyDescent="0.2">
      <c r="A164" s="346" t="s">
        <v>383</v>
      </c>
      <c r="B164" s="304" t="s">
        <v>384</v>
      </c>
      <c r="C164" s="306" t="s">
        <v>382</v>
      </c>
      <c r="D164" s="353">
        <v>46</v>
      </c>
      <c r="E164" s="215"/>
      <c r="F164" s="310">
        <v>745832</v>
      </c>
      <c r="G164" s="313">
        <v>716006</v>
      </c>
      <c r="H164" s="316">
        <v>29826</v>
      </c>
      <c r="I164" s="319">
        <v>19387</v>
      </c>
      <c r="J164" s="319">
        <v>10439</v>
      </c>
      <c r="K164" s="319">
        <v>5177943</v>
      </c>
      <c r="L164" s="322">
        <v>3.7000000000000002E-3</v>
      </c>
      <c r="M164" s="225">
        <f t="shared" si="9"/>
        <v>146</v>
      </c>
      <c r="N164"/>
    </row>
    <row r="165" spans="1:14" x14ac:dyDescent="0.2">
      <c r="A165" s="58" t="s">
        <v>464</v>
      </c>
      <c r="B165" s="137" t="s">
        <v>465</v>
      </c>
      <c r="C165" s="224" t="s">
        <v>232</v>
      </c>
      <c r="D165" s="179">
        <v>61</v>
      </c>
      <c r="E165" s="214"/>
      <c r="F165" s="48">
        <v>1435419</v>
      </c>
      <c r="G165" s="49">
        <v>1380704</v>
      </c>
      <c r="H165" s="50">
        <v>54715</v>
      </c>
      <c r="I165" s="38">
        <v>35565</v>
      </c>
      <c r="J165" s="38">
        <v>19150</v>
      </c>
      <c r="K165" s="38">
        <v>9509331</v>
      </c>
      <c r="L165" s="39">
        <v>3.7000000000000002E-3</v>
      </c>
      <c r="M165" s="225">
        <f t="shared" si="9"/>
        <v>146</v>
      </c>
      <c r="N165"/>
    </row>
    <row r="166" spans="1:14" x14ac:dyDescent="0.2">
      <c r="A166" s="133" t="s">
        <v>490</v>
      </c>
      <c r="B166" s="242" t="s">
        <v>491</v>
      </c>
      <c r="C166" s="275" t="s">
        <v>230</v>
      </c>
      <c r="D166" s="181">
        <v>64</v>
      </c>
      <c r="E166" s="215"/>
      <c r="F166" s="127">
        <v>874643</v>
      </c>
      <c r="G166" s="128">
        <v>841853</v>
      </c>
      <c r="H166" s="129">
        <v>32790</v>
      </c>
      <c r="I166" s="130">
        <v>21314</v>
      </c>
      <c r="J166" s="130">
        <v>11477</v>
      </c>
      <c r="K166" s="130">
        <v>5817912</v>
      </c>
      <c r="L166" s="131">
        <v>3.7000000000000002E-3</v>
      </c>
      <c r="M166" s="225">
        <f t="shared" si="9"/>
        <v>146</v>
      </c>
      <c r="N166"/>
    </row>
    <row r="167" spans="1:14" x14ac:dyDescent="0.2">
      <c r="A167" s="58" t="s">
        <v>385</v>
      </c>
      <c r="B167" s="137" t="s">
        <v>386</v>
      </c>
      <c r="C167" s="224" t="s">
        <v>382</v>
      </c>
      <c r="D167" s="179">
        <v>47</v>
      </c>
      <c r="E167" s="214"/>
      <c r="F167" s="48">
        <v>77478</v>
      </c>
      <c r="G167" s="49">
        <v>72782</v>
      </c>
      <c r="H167" s="50">
        <v>4696</v>
      </c>
      <c r="I167" s="38">
        <v>3052</v>
      </c>
      <c r="J167" s="38">
        <v>1644</v>
      </c>
      <c r="K167" s="38">
        <v>850623</v>
      </c>
      <c r="L167" s="39">
        <v>3.5999999999999999E-3</v>
      </c>
      <c r="M167" s="225">
        <f t="shared" si="9"/>
        <v>151</v>
      </c>
      <c r="N167"/>
    </row>
    <row r="168" spans="1:14" x14ac:dyDescent="0.2">
      <c r="A168" s="58" t="s">
        <v>229</v>
      </c>
      <c r="B168" s="137" t="s">
        <v>230</v>
      </c>
      <c r="C168" s="224" t="s">
        <v>230</v>
      </c>
      <c r="D168" s="179">
        <v>29</v>
      </c>
      <c r="E168" s="214"/>
      <c r="F168" s="48">
        <v>196630</v>
      </c>
      <c r="G168" s="49">
        <v>184171</v>
      </c>
      <c r="H168" s="50">
        <v>12459</v>
      </c>
      <c r="I168" s="38">
        <v>8098</v>
      </c>
      <c r="J168" s="38">
        <v>4361</v>
      </c>
      <c r="K168" s="38">
        <v>2289523</v>
      </c>
      <c r="L168" s="39">
        <v>3.5000000000000001E-3</v>
      </c>
      <c r="M168" s="225">
        <f t="shared" si="9"/>
        <v>152</v>
      </c>
      <c r="N168"/>
    </row>
    <row r="169" spans="1:14" x14ac:dyDescent="0.2">
      <c r="A169" s="58" t="s">
        <v>361</v>
      </c>
      <c r="B169" s="137" t="s">
        <v>362</v>
      </c>
      <c r="C169" s="224" t="s">
        <v>232</v>
      </c>
      <c r="D169" s="179">
        <v>43</v>
      </c>
      <c r="E169" s="214"/>
      <c r="F169" s="48">
        <v>138878</v>
      </c>
      <c r="G169" s="49">
        <v>130611</v>
      </c>
      <c r="H169" s="50">
        <v>8267</v>
      </c>
      <c r="I169" s="38">
        <v>5374</v>
      </c>
      <c r="J169" s="38">
        <v>2893</v>
      </c>
      <c r="K169" s="38">
        <v>1553406</v>
      </c>
      <c r="L169" s="39">
        <v>3.5000000000000001E-3</v>
      </c>
      <c r="M169" s="225">
        <f t="shared" si="9"/>
        <v>152</v>
      </c>
      <c r="N169"/>
    </row>
    <row r="170" spans="1:14" x14ac:dyDescent="0.2">
      <c r="A170" s="58" t="s">
        <v>97</v>
      </c>
      <c r="B170" s="137" t="s">
        <v>98</v>
      </c>
      <c r="C170" s="224" t="s">
        <v>507</v>
      </c>
      <c r="D170" s="179">
        <v>8</v>
      </c>
      <c r="E170" s="214"/>
      <c r="F170" s="48">
        <v>1020060</v>
      </c>
      <c r="G170" s="49">
        <v>963527</v>
      </c>
      <c r="H170" s="50">
        <v>56533</v>
      </c>
      <c r="I170" s="38">
        <v>36746</v>
      </c>
      <c r="J170" s="38">
        <v>19787</v>
      </c>
      <c r="K170" s="38">
        <v>10369184</v>
      </c>
      <c r="L170" s="39">
        <v>3.5000000000000001E-3</v>
      </c>
      <c r="M170" s="225">
        <f t="shared" si="9"/>
        <v>152</v>
      </c>
      <c r="N170"/>
    </row>
    <row r="171" spans="1:14" ht="13.5" thickBot="1" x14ac:dyDescent="0.25">
      <c r="A171" s="60" t="s">
        <v>31</v>
      </c>
      <c r="B171" s="141" t="s">
        <v>32</v>
      </c>
      <c r="C171" s="292" t="s">
        <v>503</v>
      </c>
      <c r="D171" s="189">
        <v>1</v>
      </c>
      <c r="E171" s="215"/>
      <c r="F171" s="62">
        <v>1643945</v>
      </c>
      <c r="G171" s="63">
        <v>1577511</v>
      </c>
      <c r="H171" s="64">
        <v>66434</v>
      </c>
      <c r="I171" s="65">
        <v>43182</v>
      </c>
      <c r="J171" s="65">
        <v>23252</v>
      </c>
      <c r="K171" s="65">
        <v>12317153</v>
      </c>
      <c r="L171" s="66">
        <v>3.5000000000000001E-3</v>
      </c>
      <c r="M171" s="225">
        <f t="shared" si="9"/>
        <v>152</v>
      </c>
      <c r="N171"/>
    </row>
    <row r="172" spans="1:14" x14ac:dyDescent="0.2">
      <c r="A172" s="154" t="s">
        <v>23</v>
      </c>
      <c r="B172" s="155" t="s">
        <v>24</v>
      </c>
      <c r="C172" s="285" t="s">
        <v>503</v>
      </c>
      <c r="D172" s="188">
        <v>1</v>
      </c>
      <c r="E172" s="214"/>
      <c r="F172" s="160">
        <v>331102</v>
      </c>
      <c r="G172" s="162">
        <v>320137</v>
      </c>
      <c r="H172" s="164">
        <v>10965</v>
      </c>
      <c r="I172" s="166">
        <v>7127</v>
      </c>
      <c r="J172" s="166">
        <v>3838</v>
      </c>
      <c r="K172" s="166">
        <v>2059133</v>
      </c>
      <c r="L172" s="168">
        <v>3.5000000000000001E-3</v>
      </c>
      <c r="M172" s="225">
        <f t="shared" si="9"/>
        <v>152</v>
      </c>
      <c r="N172"/>
    </row>
    <row r="173" spans="1:14" ht="13.5" thickBot="1" x14ac:dyDescent="0.25">
      <c r="A173" s="97" t="s">
        <v>449</v>
      </c>
      <c r="B173" s="140" t="s">
        <v>450</v>
      </c>
      <c r="C173" s="290" t="s">
        <v>444</v>
      </c>
      <c r="D173" s="193">
        <v>55</v>
      </c>
      <c r="E173" s="214"/>
      <c r="F173" s="99">
        <v>693324</v>
      </c>
      <c r="G173" s="100">
        <v>636363</v>
      </c>
      <c r="H173" s="101">
        <v>56961</v>
      </c>
      <c r="I173" s="102">
        <v>37025</v>
      </c>
      <c r="J173" s="102">
        <v>19936</v>
      </c>
      <c r="K173" s="102">
        <v>10989502</v>
      </c>
      <c r="L173" s="103">
        <v>3.3999999999999998E-3</v>
      </c>
      <c r="M173" s="225">
        <f t="shared" si="9"/>
        <v>157</v>
      </c>
      <c r="N173"/>
    </row>
    <row r="174" spans="1:14" x14ac:dyDescent="0.2">
      <c r="A174" s="154" t="s">
        <v>387</v>
      </c>
      <c r="B174" s="155" t="s">
        <v>388</v>
      </c>
      <c r="C174" s="285" t="s">
        <v>382</v>
      </c>
      <c r="D174" s="188">
        <v>47</v>
      </c>
      <c r="E174" s="214"/>
      <c r="F174" s="160">
        <v>71547</v>
      </c>
      <c r="G174" s="162">
        <v>67174</v>
      </c>
      <c r="H174" s="164">
        <v>4373</v>
      </c>
      <c r="I174" s="166">
        <v>2842</v>
      </c>
      <c r="J174" s="166">
        <v>1531</v>
      </c>
      <c r="K174" s="166">
        <v>833051</v>
      </c>
      <c r="L174" s="168">
        <v>3.3999999999999998E-3</v>
      </c>
      <c r="M174" s="225">
        <f t="shared" si="9"/>
        <v>157</v>
      </c>
      <c r="N174"/>
    </row>
    <row r="175" spans="1:14" x14ac:dyDescent="0.2">
      <c r="A175" s="74" t="s">
        <v>281</v>
      </c>
      <c r="B175" s="138" t="s">
        <v>282</v>
      </c>
      <c r="C175" s="278" t="s">
        <v>510</v>
      </c>
      <c r="D175" s="180">
        <v>31</v>
      </c>
      <c r="E175" s="215"/>
      <c r="F175" s="76">
        <v>1732711</v>
      </c>
      <c r="G175" s="77">
        <v>1670434</v>
      </c>
      <c r="H175" s="78">
        <v>62277</v>
      </c>
      <c r="I175" s="79">
        <v>40480</v>
      </c>
      <c r="J175" s="79">
        <v>21797</v>
      </c>
      <c r="K175" s="79">
        <v>12006764</v>
      </c>
      <c r="L175" s="80">
        <v>3.3999999999999998E-3</v>
      </c>
      <c r="M175" s="225">
        <f t="shared" si="9"/>
        <v>157</v>
      </c>
      <c r="N175"/>
    </row>
    <row r="176" spans="1:14" ht="13.5" thickBot="1" x14ac:dyDescent="0.25">
      <c r="A176" s="97" t="s">
        <v>335</v>
      </c>
      <c r="B176" s="140" t="s">
        <v>336</v>
      </c>
      <c r="C176" s="290" t="s">
        <v>504</v>
      </c>
      <c r="D176" s="193">
        <v>37</v>
      </c>
      <c r="E176" s="214"/>
      <c r="F176" s="99">
        <v>569297</v>
      </c>
      <c r="G176" s="100">
        <v>546438</v>
      </c>
      <c r="H176" s="101">
        <v>22859</v>
      </c>
      <c r="I176" s="102">
        <v>14858</v>
      </c>
      <c r="J176" s="102">
        <v>8001</v>
      </c>
      <c r="K176" s="102">
        <v>4546551</v>
      </c>
      <c r="L176" s="103">
        <v>3.3E-3</v>
      </c>
      <c r="M176" s="225">
        <f t="shared" si="9"/>
        <v>160</v>
      </c>
      <c r="N176"/>
    </row>
    <row r="177" spans="1:14" x14ac:dyDescent="0.2">
      <c r="A177" s="154" t="s">
        <v>25</v>
      </c>
      <c r="B177" s="155" t="s">
        <v>26</v>
      </c>
      <c r="C177" s="285" t="s">
        <v>503</v>
      </c>
      <c r="D177" s="188">
        <v>1</v>
      </c>
      <c r="E177" s="214"/>
      <c r="F177" s="160">
        <v>348516</v>
      </c>
      <c r="G177" s="162">
        <v>335907</v>
      </c>
      <c r="H177" s="164">
        <v>12609</v>
      </c>
      <c r="I177" s="166">
        <v>8196</v>
      </c>
      <c r="J177" s="166">
        <v>4413</v>
      </c>
      <c r="K177" s="166">
        <v>2484818</v>
      </c>
      <c r="L177" s="168">
        <v>3.3E-3</v>
      </c>
      <c r="M177" s="225">
        <f t="shared" si="9"/>
        <v>160</v>
      </c>
      <c r="N177"/>
    </row>
    <row r="178" spans="1:14" x14ac:dyDescent="0.2">
      <c r="A178" s="58" t="s">
        <v>367</v>
      </c>
      <c r="B178" s="137" t="s">
        <v>368</v>
      </c>
      <c r="C178" s="224" t="s">
        <v>382</v>
      </c>
      <c r="D178" s="179">
        <v>46</v>
      </c>
      <c r="E178" s="214"/>
      <c r="F178" s="48">
        <v>194250</v>
      </c>
      <c r="G178" s="49">
        <v>180692</v>
      </c>
      <c r="H178" s="50">
        <v>13558</v>
      </c>
      <c r="I178" s="38">
        <v>8813</v>
      </c>
      <c r="J178" s="38">
        <v>4745</v>
      </c>
      <c r="K178" s="38">
        <v>2782827</v>
      </c>
      <c r="L178" s="39">
        <v>3.2000000000000002E-3</v>
      </c>
      <c r="M178" s="225">
        <f t="shared" si="9"/>
        <v>162</v>
      </c>
      <c r="N178"/>
    </row>
    <row r="179" spans="1:14" x14ac:dyDescent="0.2">
      <c r="A179" s="58" t="s">
        <v>462</v>
      </c>
      <c r="B179" s="137" t="s">
        <v>463</v>
      </c>
      <c r="C179" s="224" t="s">
        <v>232</v>
      </c>
      <c r="D179" s="179">
        <v>61</v>
      </c>
      <c r="E179" s="214"/>
      <c r="F179" s="48">
        <v>1769875</v>
      </c>
      <c r="G179" s="49">
        <v>1716454</v>
      </c>
      <c r="H179" s="50">
        <v>53421</v>
      </c>
      <c r="I179" s="38">
        <v>34724</v>
      </c>
      <c r="J179" s="38">
        <v>18697</v>
      </c>
      <c r="K179" s="38">
        <v>10864046</v>
      </c>
      <c r="L179" s="39">
        <v>3.2000000000000002E-3</v>
      </c>
      <c r="M179" s="225">
        <f t="shared" si="9"/>
        <v>162</v>
      </c>
      <c r="N179"/>
    </row>
    <row r="180" spans="1:14" ht="13.5" thickBot="1" x14ac:dyDescent="0.25">
      <c r="A180" s="97" t="s">
        <v>321</v>
      </c>
      <c r="B180" s="140" t="s">
        <v>322</v>
      </c>
      <c r="C180" s="290" t="s">
        <v>507</v>
      </c>
      <c r="D180" s="193">
        <v>35</v>
      </c>
      <c r="E180" s="214"/>
      <c r="F180" s="99">
        <v>28387</v>
      </c>
      <c r="G180" s="100">
        <v>26551</v>
      </c>
      <c r="H180" s="101">
        <v>1836</v>
      </c>
      <c r="I180" s="102">
        <v>1193</v>
      </c>
      <c r="J180" s="102">
        <v>643</v>
      </c>
      <c r="K180" s="102">
        <v>383118</v>
      </c>
      <c r="L180" s="103">
        <v>3.0999999999999999E-3</v>
      </c>
      <c r="M180" s="225">
        <f t="shared" si="9"/>
        <v>164</v>
      </c>
      <c r="N180"/>
    </row>
    <row r="181" spans="1:14" x14ac:dyDescent="0.2">
      <c r="A181" s="154" t="s">
        <v>29</v>
      </c>
      <c r="B181" s="155" t="s">
        <v>30</v>
      </c>
      <c r="C181" s="285" t="s">
        <v>503</v>
      </c>
      <c r="D181" s="188">
        <v>1</v>
      </c>
      <c r="E181" s="214"/>
      <c r="F181" s="160">
        <v>358239</v>
      </c>
      <c r="G181" s="162">
        <v>346158</v>
      </c>
      <c r="H181" s="164">
        <v>12081</v>
      </c>
      <c r="I181" s="166">
        <v>7853</v>
      </c>
      <c r="J181" s="166">
        <v>4228</v>
      </c>
      <c r="K181" s="166">
        <v>2538864</v>
      </c>
      <c r="L181" s="168">
        <v>3.0999999999999999E-3</v>
      </c>
      <c r="M181" s="225">
        <f t="shared" si="9"/>
        <v>164</v>
      </c>
      <c r="N181"/>
    </row>
    <row r="182" spans="1:14" ht="13.5" thickBot="1" x14ac:dyDescent="0.25">
      <c r="A182" s="97" t="s">
        <v>160</v>
      </c>
      <c r="B182" s="140" t="s">
        <v>161</v>
      </c>
      <c r="C182" s="290" t="s">
        <v>173</v>
      </c>
      <c r="D182" s="291">
        <v>20</v>
      </c>
      <c r="E182" s="214"/>
      <c r="F182" s="99">
        <v>199734</v>
      </c>
      <c r="G182" s="100">
        <v>186506</v>
      </c>
      <c r="H182" s="101">
        <v>13228</v>
      </c>
      <c r="I182" s="102">
        <v>8598</v>
      </c>
      <c r="J182" s="102">
        <v>4630</v>
      </c>
      <c r="K182" s="102">
        <v>2908285</v>
      </c>
      <c r="L182" s="103">
        <v>3.0000000000000001E-3</v>
      </c>
      <c r="M182" s="225">
        <f t="shared" si="9"/>
        <v>166</v>
      </c>
      <c r="N182"/>
    </row>
    <row r="183" spans="1:14" x14ac:dyDescent="0.2">
      <c r="A183" s="155" t="s">
        <v>269</v>
      </c>
      <c r="B183" s="155" t="s">
        <v>270</v>
      </c>
      <c r="C183" s="285" t="s">
        <v>510</v>
      </c>
      <c r="D183" s="286">
        <v>31</v>
      </c>
      <c r="E183" s="214"/>
      <c r="F183" s="160">
        <v>19472</v>
      </c>
      <c r="G183" s="162">
        <v>17627</v>
      </c>
      <c r="H183" s="164">
        <v>1845</v>
      </c>
      <c r="I183" s="166">
        <v>1199</v>
      </c>
      <c r="J183" s="166">
        <v>646</v>
      </c>
      <c r="K183" s="166">
        <v>422510</v>
      </c>
      <c r="L183" s="168">
        <v>2.8E-3</v>
      </c>
      <c r="M183" s="225">
        <f t="shared" si="9"/>
        <v>167</v>
      </c>
      <c r="N183"/>
    </row>
    <row r="184" spans="1:14" ht="13.5" thickBot="1" x14ac:dyDescent="0.25">
      <c r="A184" s="97" t="s">
        <v>109</v>
      </c>
      <c r="B184" s="140" t="s">
        <v>110</v>
      </c>
      <c r="C184" s="290" t="s">
        <v>507</v>
      </c>
      <c r="D184" s="291">
        <v>9</v>
      </c>
      <c r="E184" s="214"/>
      <c r="F184" s="99">
        <v>102580</v>
      </c>
      <c r="G184" s="100">
        <v>95228</v>
      </c>
      <c r="H184" s="101">
        <v>7352</v>
      </c>
      <c r="I184" s="102">
        <v>4779</v>
      </c>
      <c r="J184" s="102">
        <v>2573</v>
      </c>
      <c r="K184" s="102">
        <v>1707486</v>
      </c>
      <c r="L184" s="103">
        <v>2.8E-3</v>
      </c>
      <c r="M184" s="225">
        <f t="shared" si="9"/>
        <v>167</v>
      </c>
      <c r="N184"/>
    </row>
    <row r="185" spans="1:14" ht="13.5" thickBot="1" x14ac:dyDescent="0.25">
      <c r="A185" s="97" t="s">
        <v>182</v>
      </c>
      <c r="B185" s="140" t="s">
        <v>183</v>
      </c>
      <c r="C185" s="290" t="s">
        <v>173</v>
      </c>
      <c r="D185" s="291">
        <v>22</v>
      </c>
      <c r="E185" s="214"/>
      <c r="F185" s="99">
        <v>1337040</v>
      </c>
      <c r="G185" s="100">
        <v>1292707</v>
      </c>
      <c r="H185" s="101">
        <v>44333</v>
      </c>
      <c r="I185" s="102">
        <v>28816</v>
      </c>
      <c r="J185" s="102">
        <v>15517</v>
      </c>
      <c r="K185" s="102">
        <v>10315590</v>
      </c>
      <c r="L185" s="103">
        <v>2.8E-3</v>
      </c>
      <c r="M185" s="225">
        <f t="shared" si="9"/>
        <v>167</v>
      </c>
      <c r="N185"/>
    </row>
    <row r="186" spans="1:14" x14ac:dyDescent="0.2">
      <c r="A186" s="155" t="s">
        <v>196</v>
      </c>
      <c r="B186" s="155" t="s">
        <v>197</v>
      </c>
      <c r="C186" s="285" t="s">
        <v>195</v>
      </c>
      <c r="D186" s="286">
        <v>24</v>
      </c>
      <c r="E186" s="214"/>
      <c r="F186" s="160">
        <v>60496</v>
      </c>
      <c r="G186" s="162">
        <v>56486</v>
      </c>
      <c r="H186" s="164">
        <v>4010</v>
      </c>
      <c r="I186" s="166">
        <v>2607</v>
      </c>
      <c r="J186" s="166">
        <v>1404</v>
      </c>
      <c r="K186" s="166">
        <v>967472</v>
      </c>
      <c r="L186" s="168">
        <v>2.7000000000000001E-3</v>
      </c>
      <c r="M186" s="225">
        <f t="shared" si="9"/>
        <v>170</v>
      </c>
      <c r="N186"/>
    </row>
    <row r="187" spans="1:14" ht="13.5" thickBot="1" x14ac:dyDescent="0.25">
      <c r="A187" s="67" t="s">
        <v>189</v>
      </c>
      <c r="B187" s="159" t="s">
        <v>188</v>
      </c>
      <c r="C187" s="289" t="s">
        <v>173</v>
      </c>
      <c r="D187" s="288">
        <v>23</v>
      </c>
      <c r="E187" s="214"/>
      <c r="F187" s="69">
        <v>5198621</v>
      </c>
      <c r="G187" s="70">
        <v>5040983</v>
      </c>
      <c r="H187" s="71">
        <v>157638</v>
      </c>
      <c r="I187" s="72">
        <v>102465</v>
      </c>
      <c r="J187" s="72">
        <v>55173</v>
      </c>
      <c r="K187" s="72">
        <v>37952236</v>
      </c>
      <c r="L187" s="73">
        <v>2.7000000000000001E-3</v>
      </c>
      <c r="M187" s="225">
        <f t="shared" si="9"/>
        <v>170</v>
      </c>
      <c r="N187"/>
    </row>
    <row r="188" spans="1:14" ht="13.5" thickBot="1" x14ac:dyDescent="0.25">
      <c r="A188" s="97" t="s">
        <v>194</v>
      </c>
      <c r="B188" s="140" t="s">
        <v>195</v>
      </c>
      <c r="C188" s="290" t="s">
        <v>195</v>
      </c>
      <c r="D188" s="291">
        <v>24</v>
      </c>
      <c r="E188" s="214"/>
      <c r="F188" s="99">
        <v>486215</v>
      </c>
      <c r="G188" s="100">
        <v>467816</v>
      </c>
      <c r="H188" s="101">
        <v>18399</v>
      </c>
      <c r="I188" s="102">
        <v>11959</v>
      </c>
      <c r="J188" s="102">
        <v>6440</v>
      </c>
      <c r="K188" s="102">
        <v>4574544</v>
      </c>
      <c r="L188" s="103">
        <v>2.5999999999999999E-3</v>
      </c>
      <c r="M188" s="225">
        <f t="shared" si="9"/>
        <v>172</v>
      </c>
      <c r="N188"/>
    </row>
    <row r="189" spans="1:14" x14ac:dyDescent="0.2">
      <c r="A189" s="155" t="s">
        <v>48</v>
      </c>
      <c r="B189" s="155" t="s">
        <v>49</v>
      </c>
      <c r="C189" s="285" t="s">
        <v>504</v>
      </c>
      <c r="D189" s="286">
        <v>4</v>
      </c>
      <c r="E189" s="214"/>
      <c r="F189" s="160">
        <v>9861</v>
      </c>
      <c r="G189" s="162">
        <v>8782</v>
      </c>
      <c r="H189" s="164">
        <v>1079</v>
      </c>
      <c r="I189" s="166">
        <v>701</v>
      </c>
      <c r="J189" s="166">
        <v>378</v>
      </c>
      <c r="K189" s="166">
        <v>285682</v>
      </c>
      <c r="L189" s="168">
        <v>2.5000000000000001E-3</v>
      </c>
      <c r="M189" s="225">
        <f t="shared" si="9"/>
        <v>173</v>
      </c>
      <c r="N189"/>
    </row>
    <row r="190" spans="1:14" x14ac:dyDescent="0.2">
      <c r="A190" s="137" t="s">
        <v>343</v>
      </c>
      <c r="B190" s="137" t="s">
        <v>344</v>
      </c>
      <c r="C190" s="224" t="s">
        <v>504</v>
      </c>
      <c r="D190" s="274">
        <v>38</v>
      </c>
      <c r="E190" s="214"/>
      <c r="F190" s="48">
        <v>135382</v>
      </c>
      <c r="G190" s="49">
        <v>128021</v>
      </c>
      <c r="H190" s="50">
        <v>7361</v>
      </c>
      <c r="I190" s="38">
        <v>4785</v>
      </c>
      <c r="J190" s="38">
        <v>2576</v>
      </c>
      <c r="K190" s="38">
        <v>1905817</v>
      </c>
      <c r="L190" s="39">
        <v>2.5000000000000001E-3</v>
      </c>
      <c r="M190" s="225">
        <f t="shared" si="9"/>
        <v>173</v>
      </c>
      <c r="N190"/>
    </row>
    <row r="191" spans="1:14" x14ac:dyDescent="0.2">
      <c r="A191" s="137" t="s">
        <v>198</v>
      </c>
      <c r="B191" s="137" t="s">
        <v>199</v>
      </c>
      <c r="C191" s="224" t="s">
        <v>195</v>
      </c>
      <c r="D191" s="274">
        <v>24</v>
      </c>
      <c r="E191" s="214"/>
      <c r="F191" s="48">
        <v>98447</v>
      </c>
      <c r="G191" s="49">
        <v>93863</v>
      </c>
      <c r="H191" s="50">
        <v>4584</v>
      </c>
      <c r="I191" s="38">
        <v>2980</v>
      </c>
      <c r="J191" s="38">
        <v>1604</v>
      </c>
      <c r="K191" s="38">
        <v>1294626</v>
      </c>
      <c r="L191" s="39">
        <v>2.3E-3</v>
      </c>
      <c r="M191" s="225">
        <f t="shared" si="9"/>
        <v>175</v>
      </c>
      <c r="N191"/>
    </row>
    <row r="192" spans="1:14" x14ac:dyDescent="0.2">
      <c r="A192" s="144" t="s">
        <v>33</v>
      </c>
      <c r="B192" s="144" t="s">
        <v>34</v>
      </c>
      <c r="C192" s="277" t="s">
        <v>503</v>
      </c>
      <c r="D192" s="276">
        <v>2</v>
      </c>
      <c r="E192" s="214"/>
      <c r="F192" s="127">
        <v>2364809</v>
      </c>
      <c r="G192" s="128">
        <v>2303511</v>
      </c>
      <c r="H192" s="129">
        <v>61298</v>
      </c>
      <c r="I192" s="130">
        <v>39844</v>
      </c>
      <c r="J192" s="130">
        <v>21454</v>
      </c>
      <c r="K192" s="130">
        <v>17937513</v>
      </c>
      <c r="L192" s="131">
        <v>2.2000000000000001E-3</v>
      </c>
      <c r="M192" s="225">
        <f t="shared" si="9"/>
        <v>176</v>
      </c>
      <c r="N192"/>
    </row>
    <row r="193" spans="1:14" x14ac:dyDescent="0.2">
      <c r="A193" s="137" t="s">
        <v>311</v>
      </c>
      <c r="B193" s="137" t="s">
        <v>312</v>
      </c>
      <c r="C193" s="224" t="s">
        <v>510</v>
      </c>
      <c r="D193" s="274">
        <v>34</v>
      </c>
      <c r="E193" s="214"/>
      <c r="F193" s="48">
        <v>12487</v>
      </c>
      <c r="G193" s="49">
        <v>11584</v>
      </c>
      <c r="H193" s="50">
        <v>903</v>
      </c>
      <c r="I193" s="38">
        <v>587</v>
      </c>
      <c r="J193" s="38">
        <v>316</v>
      </c>
      <c r="K193" s="38">
        <v>295016</v>
      </c>
      <c r="L193" s="39">
        <v>2E-3</v>
      </c>
      <c r="M193" s="225">
        <f t="shared" si="9"/>
        <v>177</v>
      </c>
      <c r="N193"/>
    </row>
    <row r="194" spans="1:14" x14ac:dyDescent="0.2">
      <c r="A194" s="137" t="s">
        <v>27</v>
      </c>
      <c r="B194" s="137" t="s">
        <v>28</v>
      </c>
      <c r="C194" s="224" t="s">
        <v>503</v>
      </c>
      <c r="D194" s="274">
        <v>1</v>
      </c>
      <c r="E194" s="214"/>
      <c r="F194" s="48">
        <v>190363</v>
      </c>
      <c r="G194" s="49">
        <v>186372</v>
      </c>
      <c r="H194" s="50">
        <v>3991</v>
      </c>
      <c r="I194" s="38">
        <v>2594</v>
      </c>
      <c r="J194" s="38">
        <v>1397</v>
      </c>
      <c r="K194" s="38">
        <v>1478230</v>
      </c>
      <c r="L194" s="39">
        <v>1.8E-3</v>
      </c>
      <c r="M194" s="225">
        <f t="shared" si="9"/>
        <v>178</v>
      </c>
      <c r="N194"/>
    </row>
    <row r="195" spans="1:14" x14ac:dyDescent="0.2">
      <c r="A195" s="137" t="s">
        <v>138</v>
      </c>
      <c r="B195" s="137" t="s">
        <v>139</v>
      </c>
      <c r="C195" s="224" t="s">
        <v>508</v>
      </c>
      <c r="D195" s="274">
        <v>18</v>
      </c>
      <c r="E195" s="214"/>
      <c r="F195" s="48">
        <v>12948</v>
      </c>
      <c r="G195" s="49">
        <v>12165</v>
      </c>
      <c r="H195" s="50">
        <v>783</v>
      </c>
      <c r="I195" s="38">
        <v>509</v>
      </c>
      <c r="J195" s="38">
        <v>274</v>
      </c>
      <c r="K195" s="38">
        <v>317818</v>
      </c>
      <c r="L195" s="39">
        <v>1.6000000000000001E-3</v>
      </c>
      <c r="M195" s="225">
        <f t="shared" si="9"/>
        <v>179</v>
      </c>
      <c r="N195"/>
    </row>
    <row r="196" spans="1:14" x14ac:dyDescent="0.2">
      <c r="A196" s="58" t="s">
        <v>186</v>
      </c>
      <c r="B196" s="137" t="s">
        <v>187</v>
      </c>
      <c r="C196" s="224" t="s">
        <v>173</v>
      </c>
      <c r="D196" s="274">
        <v>22</v>
      </c>
      <c r="E196" s="214"/>
      <c r="F196" s="48">
        <v>926624</v>
      </c>
      <c r="G196" s="49">
        <v>897559</v>
      </c>
      <c r="H196" s="50">
        <v>29065</v>
      </c>
      <c r="I196" s="38">
        <v>18892</v>
      </c>
      <c r="J196" s="38">
        <v>10173</v>
      </c>
      <c r="K196" s="38">
        <v>11620441</v>
      </c>
      <c r="L196" s="39">
        <v>1.6000000000000001E-3</v>
      </c>
      <c r="M196" s="225">
        <f t="shared" si="9"/>
        <v>179</v>
      </c>
      <c r="N196"/>
    </row>
    <row r="197" spans="1:14" x14ac:dyDescent="0.2">
      <c r="A197" s="137" t="s">
        <v>429</v>
      </c>
      <c r="B197" s="137" t="s">
        <v>430</v>
      </c>
      <c r="C197" s="224" t="s">
        <v>444</v>
      </c>
      <c r="D197" s="274">
        <v>51</v>
      </c>
      <c r="E197" s="214"/>
      <c r="F197" s="48">
        <v>153878</v>
      </c>
      <c r="G197" s="49">
        <v>151942</v>
      </c>
      <c r="H197" s="50">
        <v>1936</v>
      </c>
      <c r="I197" s="38">
        <v>1258</v>
      </c>
      <c r="J197" s="38">
        <v>678</v>
      </c>
      <c r="K197" s="38">
        <v>802926</v>
      </c>
      <c r="L197" s="39">
        <v>1.6000000000000001E-3</v>
      </c>
      <c r="M197" s="225">
        <f t="shared" si="9"/>
        <v>179</v>
      </c>
      <c r="N197"/>
    </row>
    <row r="198" spans="1:14" ht="13.5" thickBot="1" x14ac:dyDescent="0.25">
      <c r="A198" s="97" t="s">
        <v>144</v>
      </c>
      <c r="B198" s="140" t="s">
        <v>145</v>
      </c>
      <c r="C198" s="290" t="s">
        <v>508</v>
      </c>
      <c r="D198" s="291">
        <v>18</v>
      </c>
      <c r="E198" s="214"/>
      <c r="F198" s="99">
        <v>7321</v>
      </c>
      <c r="G198" s="100">
        <v>6878</v>
      </c>
      <c r="H198" s="101">
        <v>443</v>
      </c>
      <c r="I198" s="102">
        <v>288</v>
      </c>
      <c r="J198" s="102">
        <v>155</v>
      </c>
      <c r="K198" s="102">
        <v>193574</v>
      </c>
      <c r="L198" s="103">
        <v>1.5E-3</v>
      </c>
      <c r="M198" s="225">
        <f t="shared" si="9"/>
        <v>182</v>
      </c>
      <c r="N198"/>
    </row>
    <row r="199" spans="1:14" x14ac:dyDescent="0.2">
      <c r="A199" s="155" t="s">
        <v>91</v>
      </c>
      <c r="B199" s="155" t="s">
        <v>92</v>
      </c>
      <c r="C199" s="285" t="s">
        <v>506</v>
      </c>
      <c r="D199" s="286">
        <v>7</v>
      </c>
      <c r="E199" s="214"/>
      <c r="F199" s="160">
        <v>3518568</v>
      </c>
      <c r="G199" s="162">
        <v>3445543</v>
      </c>
      <c r="H199" s="164">
        <v>73025</v>
      </c>
      <c r="I199" s="166">
        <v>47466</v>
      </c>
      <c r="J199" s="166">
        <v>25559</v>
      </c>
      <c r="K199" s="166">
        <v>31441642</v>
      </c>
      <c r="L199" s="168">
        <v>1.5E-3</v>
      </c>
      <c r="M199" s="225">
        <f t="shared" si="9"/>
        <v>182</v>
      </c>
      <c r="N199"/>
    </row>
    <row r="200" spans="1:14" x14ac:dyDescent="0.2">
      <c r="A200" s="137" t="s">
        <v>101</v>
      </c>
      <c r="B200" s="137" t="s">
        <v>102</v>
      </c>
      <c r="C200" s="224" t="s">
        <v>507</v>
      </c>
      <c r="D200" s="274">
        <v>8</v>
      </c>
      <c r="E200" s="214"/>
      <c r="F200" s="48">
        <v>222707</v>
      </c>
      <c r="G200" s="49">
        <v>217620</v>
      </c>
      <c r="H200" s="50">
        <v>5087</v>
      </c>
      <c r="I200" s="38">
        <v>3307</v>
      </c>
      <c r="J200" s="38">
        <v>1780</v>
      </c>
      <c r="K200" s="38">
        <v>2593874</v>
      </c>
      <c r="L200" s="39">
        <v>1.2999999999999999E-3</v>
      </c>
      <c r="M200" s="225">
        <f t="shared" si="9"/>
        <v>184</v>
      </c>
      <c r="N200"/>
    </row>
    <row r="201" spans="1:14" x14ac:dyDescent="0.2">
      <c r="A201" s="137" t="s">
        <v>136</v>
      </c>
      <c r="B201" s="137" t="s">
        <v>137</v>
      </c>
      <c r="C201" s="224" t="s">
        <v>508</v>
      </c>
      <c r="D201" s="274">
        <v>18</v>
      </c>
      <c r="E201" s="214"/>
      <c r="F201" s="48">
        <v>2943</v>
      </c>
      <c r="G201" s="49">
        <v>2766</v>
      </c>
      <c r="H201" s="50">
        <v>177</v>
      </c>
      <c r="I201" s="38">
        <v>115</v>
      </c>
      <c r="J201" s="38">
        <v>62</v>
      </c>
      <c r="K201" s="38">
        <v>109120</v>
      </c>
      <c r="L201" s="39">
        <v>1.1000000000000001E-3</v>
      </c>
      <c r="M201" s="225">
        <f t="shared" si="9"/>
        <v>185</v>
      </c>
      <c r="N201"/>
    </row>
    <row r="202" spans="1:14" x14ac:dyDescent="0.2">
      <c r="A202" s="137" t="s">
        <v>140</v>
      </c>
      <c r="B202" s="137" t="s">
        <v>141</v>
      </c>
      <c r="C202" s="224" t="s">
        <v>507</v>
      </c>
      <c r="D202" s="274">
        <v>18</v>
      </c>
      <c r="E202" s="214"/>
      <c r="F202" s="48">
        <v>39104</v>
      </c>
      <c r="G202" s="49">
        <v>36736</v>
      </c>
      <c r="H202" s="50">
        <v>2368</v>
      </c>
      <c r="I202" s="38">
        <v>1539</v>
      </c>
      <c r="J202" s="38">
        <v>829</v>
      </c>
      <c r="K202" s="38">
        <v>1363963</v>
      </c>
      <c r="L202" s="39">
        <v>1.1000000000000001E-3</v>
      </c>
      <c r="M202" s="225">
        <f t="shared" si="9"/>
        <v>185</v>
      </c>
      <c r="N202"/>
    </row>
    <row r="203" spans="1:14" ht="13.5" thickBot="1" x14ac:dyDescent="0.25">
      <c r="A203" s="97" t="s">
        <v>375</v>
      </c>
      <c r="B203" s="140" t="s">
        <v>376</v>
      </c>
      <c r="C203" s="290" t="s">
        <v>382</v>
      </c>
      <c r="D203" s="291">
        <v>46</v>
      </c>
      <c r="E203" s="214"/>
      <c r="F203" s="99">
        <v>10098</v>
      </c>
      <c r="G203" s="100">
        <v>9333</v>
      </c>
      <c r="H203" s="101">
        <v>765</v>
      </c>
      <c r="I203" s="102">
        <v>497</v>
      </c>
      <c r="J203" s="102">
        <v>268</v>
      </c>
      <c r="K203" s="102">
        <v>476255</v>
      </c>
      <c r="L203" s="103">
        <v>1E-3</v>
      </c>
      <c r="M203" s="225">
        <f t="shared" si="9"/>
        <v>187</v>
      </c>
      <c r="N203"/>
    </row>
    <row r="204" spans="1:14" x14ac:dyDescent="0.2">
      <c r="A204" s="155" t="s">
        <v>132</v>
      </c>
      <c r="B204" s="155" t="s">
        <v>133</v>
      </c>
      <c r="C204" s="285" t="s">
        <v>506</v>
      </c>
      <c r="D204" s="286">
        <v>17</v>
      </c>
      <c r="E204" s="214"/>
      <c r="F204" s="160">
        <v>1763371</v>
      </c>
      <c r="G204" s="162">
        <v>1745307</v>
      </c>
      <c r="H204" s="164">
        <v>18064</v>
      </c>
      <c r="I204" s="166">
        <v>11742</v>
      </c>
      <c r="J204" s="166">
        <v>6322</v>
      </c>
      <c r="K204" s="166">
        <v>13458100</v>
      </c>
      <c r="L204" s="168">
        <v>8.9999999999999998E-4</v>
      </c>
      <c r="M204" s="225">
        <f t="shared" si="9"/>
        <v>188</v>
      </c>
      <c r="N204"/>
    </row>
    <row r="205" spans="1:14" x14ac:dyDescent="0.2">
      <c r="A205" s="58" t="s">
        <v>146</v>
      </c>
      <c r="B205" s="137" t="s">
        <v>147</v>
      </c>
      <c r="C205" s="224" t="s">
        <v>508</v>
      </c>
      <c r="D205" s="274">
        <v>18</v>
      </c>
      <c r="E205" s="214"/>
      <c r="F205" s="48">
        <v>4415</v>
      </c>
      <c r="G205" s="49">
        <v>4147</v>
      </c>
      <c r="H205" s="50">
        <v>268</v>
      </c>
      <c r="I205" s="38">
        <v>174</v>
      </c>
      <c r="J205" s="38">
        <v>94</v>
      </c>
      <c r="K205" s="38">
        <v>260710</v>
      </c>
      <c r="L205" s="39">
        <v>6.9999999999999999E-4</v>
      </c>
      <c r="M205" s="225">
        <f t="shared" si="9"/>
        <v>189</v>
      </c>
      <c r="N205"/>
    </row>
    <row r="206" spans="1:14" x14ac:dyDescent="0.2">
      <c r="A206" s="137" t="s">
        <v>413</v>
      </c>
      <c r="B206" s="137" t="s">
        <v>414</v>
      </c>
      <c r="C206" s="224" t="s">
        <v>505</v>
      </c>
      <c r="D206" s="274">
        <v>49</v>
      </c>
      <c r="E206" s="214"/>
      <c r="F206" s="48">
        <v>6806</v>
      </c>
      <c r="G206" s="49">
        <v>6442</v>
      </c>
      <c r="H206" s="50">
        <v>364</v>
      </c>
      <c r="I206" s="38">
        <v>237</v>
      </c>
      <c r="J206" s="38">
        <v>127</v>
      </c>
      <c r="K206" s="38">
        <v>324172</v>
      </c>
      <c r="L206" s="39">
        <v>6.9999999999999999E-4</v>
      </c>
      <c r="M206" s="225">
        <f t="shared" si="9"/>
        <v>189</v>
      </c>
      <c r="N206"/>
    </row>
    <row r="207" spans="1:14" x14ac:dyDescent="0.2">
      <c r="A207" s="137" t="s">
        <v>251</v>
      </c>
      <c r="B207" s="137" t="s">
        <v>252</v>
      </c>
      <c r="C207" s="224" t="s">
        <v>230</v>
      </c>
      <c r="D207" s="274">
        <v>30</v>
      </c>
      <c r="E207" s="214"/>
      <c r="F207" s="48">
        <v>263739</v>
      </c>
      <c r="G207" s="49">
        <v>260507</v>
      </c>
      <c r="H207" s="50">
        <v>3232</v>
      </c>
      <c r="I207" s="38">
        <v>2101</v>
      </c>
      <c r="J207" s="38">
        <v>1131</v>
      </c>
      <c r="K207" s="38">
        <v>2927577</v>
      </c>
      <c r="L207" s="39">
        <v>6.9999999999999999E-4</v>
      </c>
      <c r="M207" s="225">
        <f t="shared" si="9"/>
        <v>189</v>
      </c>
      <c r="N207"/>
    </row>
    <row r="208" spans="1:14" x14ac:dyDescent="0.2">
      <c r="A208" s="137" t="s">
        <v>152</v>
      </c>
      <c r="B208" s="137" t="s">
        <v>153</v>
      </c>
      <c r="C208" s="224" t="s">
        <v>508</v>
      </c>
      <c r="D208" s="274">
        <v>19</v>
      </c>
      <c r="E208" s="214"/>
      <c r="F208" s="48">
        <v>4741</v>
      </c>
      <c r="G208" s="49">
        <v>4627</v>
      </c>
      <c r="H208" s="50">
        <v>114</v>
      </c>
      <c r="I208" s="38">
        <v>74</v>
      </c>
      <c r="J208" s="38">
        <v>40</v>
      </c>
      <c r="K208" s="38">
        <v>193457</v>
      </c>
      <c r="L208" s="39">
        <v>4.0000000000000002E-4</v>
      </c>
      <c r="M208" s="225">
        <f t="shared" si="9"/>
        <v>192</v>
      </c>
      <c r="N208"/>
    </row>
    <row r="209" spans="1:14" x14ac:dyDescent="0.2">
      <c r="A209" s="137" t="s">
        <v>184</v>
      </c>
      <c r="B209" s="137" t="s">
        <v>185</v>
      </c>
      <c r="C209" s="224" t="s">
        <v>173</v>
      </c>
      <c r="D209" s="274">
        <v>22</v>
      </c>
      <c r="E209" s="214"/>
      <c r="F209" s="48">
        <v>205436</v>
      </c>
      <c r="G209" s="49">
        <v>203834</v>
      </c>
      <c r="H209" s="50">
        <v>1602</v>
      </c>
      <c r="I209" s="38">
        <v>1041</v>
      </c>
      <c r="J209" s="38">
        <v>561</v>
      </c>
      <c r="K209" s="38">
        <v>2899353</v>
      </c>
      <c r="L209" s="39">
        <v>4.0000000000000002E-4</v>
      </c>
      <c r="M209" s="225">
        <f t="shared" si="9"/>
        <v>192</v>
      </c>
      <c r="N209"/>
    </row>
    <row r="210" spans="1:14" ht="13.5" thickBot="1" x14ac:dyDescent="0.25">
      <c r="A210" s="97" t="s">
        <v>423</v>
      </c>
      <c r="B210" s="140" t="s">
        <v>424</v>
      </c>
      <c r="C210" s="290" t="s">
        <v>444</v>
      </c>
      <c r="D210" s="291">
        <v>51</v>
      </c>
      <c r="E210" s="214"/>
      <c r="F210" s="99">
        <v>14185</v>
      </c>
      <c r="G210" s="100">
        <v>13834</v>
      </c>
      <c r="H210" s="101">
        <v>351</v>
      </c>
      <c r="I210" s="102">
        <v>228</v>
      </c>
      <c r="J210" s="102">
        <v>123</v>
      </c>
      <c r="K210" s="102">
        <v>542894</v>
      </c>
      <c r="L210" s="103">
        <v>4.0000000000000002E-4</v>
      </c>
      <c r="M210" s="225">
        <f t="shared" ref="M210:M216" si="10">RANK($L210,$L$17:$L$216,0)</f>
        <v>192</v>
      </c>
      <c r="N210"/>
    </row>
    <row r="211" spans="1:14" x14ac:dyDescent="0.2">
      <c r="A211" s="155" t="s">
        <v>158</v>
      </c>
      <c r="B211" s="155" t="s">
        <v>159</v>
      </c>
      <c r="C211" s="285" t="s">
        <v>508</v>
      </c>
      <c r="D211" s="286">
        <v>19</v>
      </c>
      <c r="E211" s="214"/>
      <c r="F211" s="160">
        <v>4741</v>
      </c>
      <c r="G211" s="162">
        <v>4627</v>
      </c>
      <c r="H211" s="164">
        <v>114</v>
      </c>
      <c r="I211" s="166">
        <v>74</v>
      </c>
      <c r="J211" s="166">
        <v>40</v>
      </c>
      <c r="K211" s="166">
        <v>234514</v>
      </c>
      <c r="L211" s="168">
        <v>2.9999999999999997E-4</v>
      </c>
      <c r="M211" s="225">
        <f t="shared" si="10"/>
        <v>195</v>
      </c>
      <c r="N211"/>
    </row>
    <row r="212" spans="1:14" x14ac:dyDescent="0.2">
      <c r="A212" s="137" t="s">
        <v>460</v>
      </c>
      <c r="B212" s="137" t="s">
        <v>461</v>
      </c>
      <c r="C212" s="224" t="s">
        <v>505</v>
      </c>
      <c r="D212" s="274">
        <v>60</v>
      </c>
      <c r="E212" s="214"/>
      <c r="F212" s="48">
        <v>26491</v>
      </c>
      <c r="G212" s="49">
        <v>26082</v>
      </c>
      <c r="H212" s="50">
        <v>409</v>
      </c>
      <c r="I212" s="38">
        <v>266</v>
      </c>
      <c r="J212" s="38">
        <v>143</v>
      </c>
      <c r="K212" s="38">
        <v>950938</v>
      </c>
      <c r="L212" s="39">
        <v>2.9999999999999997E-4</v>
      </c>
      <c r="M212" s="225">
        <f t="shared" si="10"/>
        <v>195</v>
      </c>
      <c r="N212"/>
    </row>
    <row r="213" spans="1:14" x14ac:dyDescent="0.2">
      <c r="A213" s="58" t="s">
        <v>341</v>
      </c>
      <c r="B213" s="137" t="s">
        <v>342</v>
      </c>
      <c r="C213" s="224" t="s">
        <v>504</v>
      </c>
      <c r="D213" s="274">
        <v>38</v>
      </c>
      <c r="E213" s="214"/>
      <c r="F213" s="48">
        <v>2529</v>
      </c>
      <c r="G213" s="49">
        <v>2335</v>
      </c>
      <c r="H213" s="50">
        <v>194</v>
      </c>
      <c r="I213" s="38">
        <v>126</v>
      </c>
      <c r="J213" s="38">
        <v>68</v>
      </c>
      <c r="K213" s="38">
        <v>619866</v>
      </c>
      <c r="L213" s="39">
        <v>2.0000000000000001E-4</v>
      </c>
      <c r="M213" s="225">
        <f t="shared" si="10"/>
        <v>197</v>
      </c>
      <c r="N213"/>
    </row>
    <row r="214" spans="1:14" x14ac:dyDescent="0.2">
      <c r="A214" s="137" t="s">
        <v>150</v>
      </c>
      <c r="B214" s="137" t="s">
        <v>151</v>
      </c>
      <c r="C214" s="224" t="s">
        <v>508</v>
      </c>
      <c r="D214" s="274">
        <v>19</v>
      </c>
      <c r="E214" s="214"/>
      <c r="F214" s="48">
        <v>5926</v>
      </c>
      <c r="G214" s="49">
        <v>5785</v>
      </c>
      <c r="H214" s="50">
        <v>141</v>
      </c>
      <c r="I214" s="38">
        <v>92</v>
      </c>
      <c r="J214" s="38">
        <v>49</v>
      </c>
      <c r="K214" s="38">
        <v>453434</v>
      </c>
      <c r="L214" s="39">
        <v>2.0000000000000001E-4</v>
      </c>
      <c r="M214" s="225">
        <f t="shared" si="10"/>
        <v>197</v>
      </c>
      <c r="N214"/>
    </row>
    <row r="215" spans="1:14" x14ac:dyDescent="0.2">
      <c r="A215" s="58" t="s">
        <v>156</v>
      </c>
      <c r="B215" s="137" t="s">
        <v>157</v>
      </c>
      <c r="C215" s="224" t="s">
        <v>508</v>
      </c>
      <c r="D215" s="274">
        <v>19</v>
      </c>
      <c r="E215" s="214"/>
      <c r="F215" s="48">
        <v>4741</v>
      </c>
      <c r="G215" s="49">
        <v>4627</v>
      </c>
      <c r="H215" s="50">
        <v>114</v>
      </c>
      <c r="I215" s="38">
        <v>74</v>
      </c>
      <c r="J215" s="38">
        <v>40</v>
      </c>
      <c r="K215" s="38">
        <v>336188</v>
      </c>
      <c r="L215" s="39">
        <v>2.0000000000000001E-4</v>
      </c>
      <c r="M215" s="225">
        <f t="shared" si="10"/>
        <v>197</v>
      </c>
      <c r="N215"/>
    </row>
    <row r="216" spans="1:14" ht="13.5" thickBot="1" x14ac:dyDescent="0.25">
      <c r="A216" s="97" t="s">
        <v>425</v>
      </c>
      <c r="B216" s="140" t="s">
        <v>426</v>
      </c>
      <c r="C216" s="290" t="s">
        <v>504</v>
      </c>
      <c r="D216" s="291">
        <v>51</v>
      </c>
      <c r="E216" s="214"/>
      <c r="F216" s="99">
        <v>6717</v>
      </c>
      <c r="G216" s="100">
        <v>6551</v>
      </c>
      <c r="H216" s="101">
        <v>166</v>
      </c>
      <c r="I216" s="102">
        <v>108</v>
      </c>
      <c r="J216" s="102">
        <v>58</v>
      </c>
      <c r="K216" s="102">
        <v>959489</v>
      </c>
      <c r="L216" s="103">
        <v>1E-4</v>
      </c>
      <c r="M216" s="225">
        <f t="shared" si="10"/>
        <v>200</v>
      </c>
      <c r="N216"/>
    </row>
    <row r="217" spans="1:14" x14ac:dyDescent="0.2">
      <c r="A217" s="366" t="s">
        <v>37</v>
      </c>
      <c r="B217" s="303" t="s">
        <v>38</v>
      </c>
      <c r="C217" s="305" t="s">
        <v>503</v>
      </c>
      <c r="D217" s="370" t="s">
        <v>39</v>
      </c>
      <c r="E217" s="214"/>
      <c r="F217" s="308">
        <v>389349</v>
      </c>
      <c r="G217" s="311">
        <v>358735</v>
      </c>
      <c r="H217" s="314">
        <v>30614</v>
      </c>
      <c r="I217" s="317">
        <v>19899</v>
      </c>
      <c r="J217" s="317">
        <v>10715</v>
      </c>
      <c r="K217" s="317">
        <v>0</v>
      </c>
      <c r="L217" s="320">
        <v>0</v>
      </c>
      <c r="N217"/>
    </row>
    <row r="218" spans="1:14" x14ac:dyDescent="0.2">
      <c r="A218" s="156" t="s">
        <v>66</v>
      </c>
      <c r="B218" s="172" t="s">
        <v>67</v>
      </c>
      <c r="C218" s="272" t="s">
        <v>505</v>
      </c>
      <c r="D218" s="280" t="s">
        <v>68</v>
      </c>
      <c r="E218" s="214"/>
      <c r="F218" s="161">
        <v>267332</v>
      </c>
      <c r="G218" s="163">
        <v>254538</v>
      </c>
      <c r="H218" s="165">
        <v>12794</v>
      </c>
      <c r="I218" s="167">
        <v>8316</v>
      </c>
      <c r="J218" s="167">
        <v>4478</v>
      </c>
      <c r="K218" s="167">
        <v>0</v>
      </c>
      <c r="L218" s="169">
        <v>0</v>
      </c>
      <c r="N218"/>
    </row>
    <row r="219" spans="1:14" x14ac:dyDescent="0.2">
      <c r="A219" s="170" t="s">
        <v>128</v>
      </c>
      <c r="B219" s="172" t="s">
        <v>129</v>
      </c>
      <c r="C219" s="272" t="s">
        <v>506</v>
      </c>
      <c r="D219" s="273">
        <v>15</v>
      </c>
      <c r="E219" s="214"/>
      <c r="F219" s="161">
        <v>255320</v>
      </c>
      <c r="G219" s="163">
        <v>255948</v>
      </c>
      <c r="H219" s="165">
        <v>0</v>
      </c>
      <c r="I219" s="167">
        <v>0</v>
      </c>
      <c r="J219" s="167">
        <v>0</v>
      </c>
      <c r="K219" s="167">
        <v>0</v>
      </c>
      <c r="L219" s="169">
        <v>0</v>
      </c>
      <c r="N219"/>
    </row>
    <row r="220" spans="1:14" x14ac:dyDescent="0.2">
      <c r="A220" s="170" t="s">
        <v>170</v>
      </c>
      <c r="B220" s="172" t="s">
        <v>171</v>
      </c>
      <c r="C220" s="272" t="s">
        <v>173</v>
      </c>
      <c r="D220" s="273">
        <v>20</v>
      </c>
      <c r="E220" s="214"/>
      <c r="F220" s="161">
        <v>164987</v>
      </c>
      <c r="G220" s="163">
        <v>148670</v>
      </c>
      <c r="H220" s="165">
        <v>16317</v>
      </c>
      <c r="I220" s="167">
        <v>10606</v>
      </c>
      <c r="J220" s="167">
        <v>5711</v>
      </c>
      <c r="K220" s="167">
        <v>0</v>
      </c>
      <c r="L220" s="169">
        <v>0</v>
      </c>
      <c r="N220"/>
    </row>
    <row r="221" spans="1:14" x14ac:dyDescent="0.2">
      <c r="A221" s="170" t="s">
        <v>190</v>
      </c>
      <c r="B221" s="172" t="s">
        <v>191</v>
      </c>
      <c r="C221" s="272" t="s">
        <v>173</v>
      </c>
      <c r="D221" s="273">
        <v>23</v>
      </c>
      <c r="E221" s="214"/>
      <c r="F221" s="161">
        <v>205189</v>
      </c>
      <c r="G221" s="163">
        <v>200409</v>
      </c>
      <c r="H221" s="165">
        <v>4780</v>
      </c>
      <c r="I221" s="167">
        <v>3107</v>
      </c>
      <c r="J221" s="167">
        <v>1673</v>
      </c>
      <c r="K221" s="167">
        <v>0</v>
      </c>
      <c r="L221" s="169">
        <v>0</v>
      </c>
      <c r="N221"/>
    </row>
    <row r="222" spans="1:14" x14ac:dyDescent="0.2">
      <c r="A222" s="170" t="s">
        <v>207</v>
      </c>
      <c r="B222" s="172" t="s">
        <v>208</v>
      </c>
      <c r="C222" s="272" t="s">
        <v>509</v>
      </c>
      <c r="D222" s="273">
        <v>25</v>
      </c>
      <c r="E222" s="214"/>
      <c r="F222" s="161">
        <v>445555</v>
      </c>
      <c r="G222" s="163">
        <v>393777</v>
      </c>
      <c r="H222" s="165">
        <v>51778</v>
      </c>
      <c r="I222" s="167">
        <v>33656</v>
      </c>
      <c r="J222" s="167">
        <v>18122</v>
      </c>
      <c r="K222" s="167">
        <v>0</v>
      </c>
      <c r="L222" s="169">
        <v>0</v>
      </c>
      <c r="N222"/>
    </row>
    <row r="223" spans="1:14" x14ac:dyDescent="0.2">
      <c r="A223" s="156" t="s">
        <v>223</v>
      </c>
      <c r="B223" s="172" t="s">
        <v>224</v>
      </c>
      <c r="C223" s="272" t="s">
        <v>230</v>
      </c>
      <c r="D223" s="273">
        <v>27</v>
      </c>
      <c r="E223" s="214"/>
      <c r="F223" s="161">
        <v>228038</v>
      </c>
      <c r="G223" s="163">
        <v>213897</v>
      </c>
      <c r="H223" s="165">
        <v>14141</v>
      </c>
      <c r="I223" s="167">
        <v>9192</v>
      </c>
      <c r="J223" s="167">
        <v>4949</v>
      </c>
      <c r="K223" s="167">
        <v>0</v>
      </c>
      <c r="L223" s="169">
        <v>0</v>
      </c>
      <c r="N223"/>
    </row>
    <row r="224" spans="1:14" ht="13.5" thickBot="1" x14ac:dyDescent="0.25">
      <c r="A224" s="118" t="s">
        <v>227</v>
      </c>
      <c r="B224" s="139" t="s">
        <v>228</v>
      </c>
      <c r="C224" s="283" t="s">
        <v>230</v>
      </c>
      <c r="D224" s="284">
        <v>28</v>
      </c>
      <c r="E224" s="214"/>
      <c r="F224" s="120">
        <v>194089</v>
      </c>
      <c r="G224" s="121">
        <v>180178</v>
      </c>
      <c r="H224" s="122">
        <v>13911</v>
      </c>
      <c r="I224" s="123">
        <v>9042</v>
      </c>
      <c r="J224" s="123">
        <v>4869</v>
      </c>
      <c r="K224" s="123">
        <v>0</v>
      </c>
      <c r="L224" s="124">
        <v>0</v>
      </c>
      <c r="N224"/>
    </row>
    <row r="225" spans="1:14" x14ac:dyDescent="0.2">
      <c r="A225" s="302" t="s">
        <v>283</v>
      </c>
      <c r="B225" s="303" t="s">
        <v>284</v>
      </c>
      <c r="C225" s="305" t="s">
        <v>510</v>
      </c>
      <c r="D225" s="307">
        <v>31</v>
      </c>
      <c r="E225" s="214"/>
      <c r="F225" s="308">
        <v>510960</v>
      </c>
      <c r="G225" s="311">
        <v>432997</v>
      </c>
      <c r="H225" s="314">
        <v>77963</v>
      </c>
      <c r="I225" s="317">
        <v>50676</v>
      </c>
      <c r="J225" s="317">
        <v>27287</v>
      </c>
      <c r="K225" s="317">
        <v>0</v>
      </c>
      <c r="L225" s="320">
        <v>0</v>
      </c>
      <c r="N225"/>
    </row>
    <row r="226" spans="1:14" x14ac:dyDescent="0.2">
      <c r="A226" s="156" t="s">
        <v>351</v>
      </c>
      <c r="B226" s="172" t="s">
        <v>352</v>
      </c>
      <c r="C226" s="272" t="s">
        <v>504</v>
      </c>
      <c r="D226" s="273">
        <v>40</v>
      </c>
      <c r="E226" s="214"/>
      <c r="F226" s="161">
        <v>474399</v>
      </c>
      <c r="G226" s="163">
        <v>447978</v>
      </c>
      <c r="H226" s="165">
        <v>26421</v>
      </c>
      <c r="I226" s="167">
        <v>17174</v>
      </c>
      <c r="J226" s="167">
        <v>9247</v>
      </c>
      <c r="K226" s="167">
        <v>0</v>
      </c>
      <c r="L226" s="169">
        <v>0</v>
      </c>
      <c r="N226"/>
    </row>
    <row r="227" spans="1:14" x14ac:dyDescent="0.2">
      <c r="A227" s="170" t="s">
        <v>407</v>
      </c>
      <c r="B227" s="172" t="s">
        <v>408</v>
      </c>
      <c r="C227" s="272" t="s">
        <v>382</v>
      </c>
      <c r="D227" s="273">
        <v>48</v>
      </c>
      <c r="E227" s="214"/>
      <c r="F227" s="161">
        <v>237851</v>
      </c>
      <c r="G227" s="163">
        <v>220547</v>
      </c>
      <c r="H227" s="165">
        <v>17304</v>
      </c>
      <c r="I227" s="167">
        <v>11248</v>
      </c>
      <c r="J227" s="167">
        <v>6056</v>
      </c>
      <c r="K227" s="167">
        <v>0</v>
      </c>
      <c r="L227" s="169">
        <v>0</v>
      </c>
      <c r="N227"/>
    </row>
    <row r="228" spans="1:14" ht="13.5" thickBot="1" x14ac:dyDescent="0.25">
      <c r="A228" s="118" t="s">
        <v>447</v>
      </c>
      <c r="B228" s="139" t="s">
        <v>448</v>
      </c>
      <c r="C228" s="283" t="s">
        <v>444</v>
      </c>
      <c r="D228" s="284">
        <v>54</v>
      </c>
      <c r="E228" s="214"/>
      <c r="F228" s="120">
        <v>395700</v>
      </c>
      <c r="G228" s="121">
        <v>368766</v>
      </c>
      <c r="H228" s="122">
        <v>26934</v>
      </c>
      <c r="I228" s="123">
        <v>17507</v>
      </c>
      <c r="J228" s="123">
        <v>9427</v>
      </c>
      <c r="K228" s="123">
        <v>0</v>
      </c>
      <c r="L228" s="124">
        <v>0</v>
      </c>
      <c r="N228"/>
    </row>
    <row r="229" spans="1:14" x14ac:dyDescent="0.2">
      <c r="A229" s="302" t="s">
        <v>453</v>
      </c>
      <c r="B229" s="303" t="s">
        <v>454</v>
      </c>
      <c r="C229" s="305" t="s">
        <v>444</v>
      </c>
      <c r="D229" s="370" t="s">
        <v>455</v>
      </c>
      <c r="E229" s="214"/>
      <c r="F229" s="308">
        <v>288959</v>
      </c>
      <c r="G229" s="311">
        <v>268237</v>
      </c>
      <c r="H229" s="314">
        <v>20722</v>
      </c>
      <c r="I229" s="317">
        <v>13469</v>
      </c>
      <c r="J229" s="317">
        <v>7253</v>
      </c>
      <c r="K229" s="317">
        <v>0</v>
      </c>
      <c r="L229" s="320">
        <v>0</v>
      </c>
      <c r="N229"/>
    </row>
    <row r="230" spans="1:14" ht="13.5" thickBot="1" x14ac:dyDescent="0.25">
      <c r="A230" s="118" t="s">
        <v>468</v>
      </c>
      <c r="B230" s="139" t="s">
        <v>469</v>
      </c>
      <c r="C230" s="283" t="s">
        <v>232</v>
      </c>
      <c r="D230" s="284">
        <v>61</v>
      </c>
      <c r="E230" s="214"/>
      <c r="F230" s="120">
        <v>224380</v>
      </c>
      <c r="G230" s="121">
        <v>216353</v>
      </c>
      <c r="H230" s="122">
        <v>8027</v>
      </c>
      <c r="I230" s="123">
        <v>5218</v>
      </c>
      <c r="J230" s="123">
        <v>2809</v>
      </c>
      <c r="K230" s="123">
        <v>0</v>
      </c>
      <c r="L230" s="124">
        <v>0</v>
      </c>
      <c r="N230"/>
    </row>
    <row r="231" spans="1:14" ht="13.5" thickBot="1" x14ac:dyDescent="0.25">
      <c r="A231" s="118" t="s">
        <v>494</v>
      </c>
      <c r="B231" s="139" t="s">
        <v>495</v>
      </c>
      <c r="C231" s="283" t="s">
        <v>506</v>
      </c>
      <c r="D231" s="284">
        <v>65</v>
      </c>
      <c r="E231" s="214"/>
      <c r="F231" s="120">
        <v>1132967</v>
      </c>
      <c r="G231" s="121">
        <v>1021525</v>
      </c>
      <c r="H231" s="122">
        <v>111442</v>
      </c>
      <c r="I231" s="123">
        <v>72437</v>
      </c>
      <c r="J231" s="123">
        <v>39005</v>
      </c>
      <c r="K231" s="123">
        <v>0</v>
      </c>
      <c r="L231" s="124">
        <v>0</v>
      </c>
      <c r="N231"/>
    </row>
    <row r="232" spans="1:14" ht="13.5" thickBot="1" x14ac:dyDescent="0.25">
      <c r="A232" s="97" t="s">
        <v>44</v>
      </c>
      <c r="B232" s="140" t="s">
        <v>45</v>
      </c>
      <c r="C232" s="290" t="s">
        <v>504</v>
      </c>
      <c r="D232" s="291">
        <v>4</v>
      </c>
      <c r="E232" s="214"/>
      <c r="F232" s="99">
        <v>7654</v>
      </c>
      <c r="G232" s="100">
        <v>7903</v>
      </c>
      <c r="H232" s="101">
        <v>0</v>
      </c>
      <c r="I232" s="102">
        <v>0</v>
      </c>
      <c r="J232" s="102">
        <v>0</v>
      </c>
      <c r="K232" s="102">
        <v>448228</v>
      </c>
      <c r="L232" s="103" t="s">
        <v>521</v>
      </c>
      <c r="N232"/>
    </row>
    <row r="233" spans="1:14" ht="13.5" thickBot="1" x14ac:dyDescent="0.25">
      <c r="A233" s="97" t="s">
        <v>56</v>
      </c>
      <c r="B233" s="140" t="s">
        <v>57</v>
      </c>
      <c r="C233" s="290" t="s">
        <v>505</v>
      </c>
      <c r="D233" s="291">
        <v>5</v>
      </c>
      <c r="E233" s="214"/>
      <c r="F233" s="99">
        <v>58613</v>
      </c>
      <c r="G233" s="100">
        <v>76698</v>
      </c>
      <c r="H233" s="101">
        <v>0</v>
      </c>
      <c r="I233" s="102">
        <v>0</v>
      </c>
      <c r="J233" s="102">
        <v>0</v>
      </c>
      <c r="K233" s="102">
        <v>2387566</v>
      </c>
      <c r="L233" s="103" t="s">
        <v>521</v>
      </c>
      <c r="N233"/>
    </row>
    <row r="234" spans="1:14" ht="13.5" thickBot="1" x14ac:dyDescent="0.25">
      <c r="A234" s="60" t="s">
        <v>64</v>
      </c>
      <c r="B234" s="141" t="s">
        <v>65</v>
      </c>
      <c r="C234" s="292" t="s">
        <v>505</v>
      </c>
      <c r="D234" s="293">
        <v>5</v>
      </c>
      <c r="E234" s="215"/>
      <c r="F234" s="62">
        <v>3164794</v>
      </c>
      <c r="G234" s="63">
        <v>3174586</v>
      </c>
      <c r="H234" s="64">
        <v>0</v>
      </c>
      <c r="I234" s="65">
        <v>0</v>
      </c>
      <c r="J234" s="65">
        <v>0</v>
      </c>
      <c r="K234" s="65">
        <v>24409512</v>
      </c>
      <c r="L234" s="66" t="s">
        <v>521</v>
      </c>
      <c r="N234"/>
    </row>
    <row r="235" spans="1:14" x14ac:dyDescent="0.2">
      <c r="A235" s="155" t="s">
        <v>69</v>
      </c>
      <c r="B235" s="155" t="s">
        <v>70</v>
      </c>
      <c r="C235" s="285" t="s">
        <v>504</v>
      </c>
      <c r="D235" s="286">
        <v>6</v>
      </c>
      <c r="E235" s="214"/>
      <c r="F235" s="160">
        <v>20213</v>
      </c>
      <c r="G235" s="162">
        <v>24055</v>
      </c>
      <c r="H235" s="164">
        <v>0</v>
      </c>
      <c r="I235" s="166">
        <v>0</v>
      </c>
      <c r="J235" s="166">
        <v>0</v>
      </c>
      <c r="K235" s="166">
        <v>1757774</v>
      </c>
      <c r="L235" s="168" t="s">
        <v>521</v>
      </c>
      <c r="N235"/>
    </row>
    <row r="236" spans="1:14" ht="13.5" thickBot="1" x14ac:dyDescent="0.25">
      <c r="A236" s="97" t="s">
        <v>75</v>
      </c>
      <c r="B236" s="140" t="s">
        <v>76</v>
      </c>
      <c r="C236" s="290" t="s">
        <v>504</v>
      </c>
      <c r="D236" s="291">
        <v>6</v>
      </c>
      <c r="E236" s="214"/>
      <c r="F236" s="99">
        <v>1713</v>
      </c>
      <c r="G236" s="100">
        <v>2748</v>
      </c>
      <c r="H236" s="101">
        <v>0</v>
      </c>
      <c r="I236" s="102">
        <v>0</v>
      </c>
      <c r="J236" s="102">
        <v>0</v>
      </c>
      <c r="K236" s="102">
        <v>126151</v>
      </c>
      <c r="L236" s="103" t="s">
        <v>521</v>
      </c>
      <c r="N236"/>
    </row>
    <row r="237" spans="1:14" x14ac:dyDescent="0.2">
      <c r="A237" s="155" t="s">
        <v>77</v>
      </c>
      <c r="B237" s="155" t="s">
        <v>78</v>
      </c>
      <c r="C237" s="285" t="s">
        <v>504</v>
      </c>
      <c r="D237" s="286">
        <v>6</v>
      </c>
      <c r="E237" s="214"/>
      <c r="F237" s="160">
        <v>17678</v>
      </c>
      <c r="G237" s="162">
        <v>22921</v>
      </c>
      <c r="H237" s="164">
        <v>0</v>
      </c>
      <c r="I237" s="166">
        <v>0</v>
      </c>
      <c r="J237" s="166">
        <v>0</v>
      </c>
      <c r="K237" s="166">
        <v>1313318</v>
      </c>
      <c r="L237" s="168" t="s">
        <v>521</v>
      </c>
      <c r="N237"/>
    </row>
    <row r="238" spans="1:14" x14ac:dyDescent="0.2">
      <c r="A238" s="137" t="s">
        <v>79</v>
      </c>
      <c r="B238" s="137" t="s">
        <v>80</v>
      </c>
      <c r="C238" s="224" t="s">
        <v>505</v>
      </c>
      <c r="D238" s="274">
        <v>6</v>
      </c>
      <c r="E238" s="214"/>
      <c r="F238" s="48">
        <v>5687</v>
      </c>
      <c r="G238" s="49">
        <v>7171</v>
      </c>
      <c r="H238" s="50">
        <v>0</v>
      </c>
      <c r="I238" s="38">
        <v>0</v>
      </c>
      <c r="J238" s="38">
        <v>0</v>
      </c>
      <c r="K238" s="38">
        <v>409328</v>
      </c>
      <c r="L238" s="39" t="s">
        <v>521</v>
      </c>
      <c r="N238"/>
    </row>
    <row r="239" spans="1:14" x14ac:dyDescent="0.2">
      <c r="A239" s="137" t="s">
        <v>83</v>
      </c>
      <c r="B239" s="137" t="s">
        <v>84</v>
      </c>
      <c r="C239" s="224" t="s">
        <v>505</v>
      </c>
      <c r="D239" s="274">
        <v>6</v>
      </c>
      <c r="E239" s="214"/>
      <c r="F239" s="48">
        <v>32475</v>
      </c>
      <c r="G239" s="49">
        <v>35773</v>
      </c>
      <c r="H239" s="50">
        <v>0</v>
      </c>
      <c r="I239" s="38">
        <v>0</v>
      </c>
      <c r="J239" s="38">
        <v>0</v>
      </c>
      <c r="K239" s="38">
        <v>2840667</v>
      </c>
      <c r="L239" s="39" t="s">
        <v>521</v>
      </c>
      <c r="N239"/>
    </row>
    <row r="240" spans="1:14" ht="13.5" thickBot="1" x14ac:dyDescent="0.25">
      <c r="A240" s="97" t="s">
        <v>95</v>
      </c>
      <c r="B240" s="140" t="s">
        <v>96</v>
      </c>
      <c r="C240" s="290" t="s">
        <v>508</v>
      </c>
      <c r="D240" s="291">
        <v>8</v>
      </c>
      <c r="E240" s="214"/>
      <c r="F240" s="99">
        <v>0</v>
      </c>
      <c r="G240" s="100">
        <v>0</v>
      </c>
      <c r="H240" s="101">
        <v>0</v>
      </c>
      <c r="I240" s="102">
        <v>0</v>
      </c>
      <c r="J240" s="102">
        <v>0</v>
      </c>
      <c r="K240" s="102">
        <v>944876</v>
      </c>
      <c r="L240" s="103" t="s">
        <v>521</v>
      </c>
      <c r="N240"/>
    </row>
    <row r="241" spans="1:14" x14ac:dyDescent="0.2">
      <c r="A241" s="155" t="s">
        <v>115</v>
      </c>
      <c r="B241" s="155" t="s">
        <v>116</v>
      </c>
      <c r="C241" s="285" t="s">
        <v>507</v>
      </c>
      <c r="D241" s="286">
        <v>11</v>
      </c>
      <c r="E241" s="214"/>
      <c r="F241" s="160">
        <v>1395980</v>
      </c>
      <c r="G241" s="162">
        <v>1516667</v>
      </c>
      <c r="H241" s="164">
        <v>0</v>
      </c>
      <c r="I241" s="166">
        <v>0</v>
      </c>
      <c r="J241" s="166">
        <v>0</v>
      </c>
      <c r="K241" s="166">
        <v>15059390</v>
      </c>
      <c r="L241" s="168" t="s">
        <v>521</v>
      </c>
      <c r="N241"/>
    </row>
    <row r="242" spans="1:14" x14ac:dyDescent="0.2">
      <c r="A242" s="58" t="s">
        <v>119</v>
      </c>
      <c r="B242" s="137" t="s">
        <v>120</v>
      </c>
      <c r="C242" s="224" t="s">
        <v>506</v>
      </c>
      <c r="D242" s="274">
        <v>12</v>
      </c>
      <c r="E242" s="214"/>
      <c r="F242" s="48">
        <v>0</v>
      </c>
      <c r="G242" s="49">
        <v>0</v>
      </c>
      <c r="H242" s="50">
        <v>0</v>
      </c>
      <c r="I242" s="38">
        <v>0</v>
      </c>
      <c r="J242" s="38">
        <v>0</v>
      </c>
      <c r="K242" s="38">
        <v>82535</v>
      </c>
      <c r="L242" s="39" t="s">
        <v>521</v>
      </c>
      <c r="N242"/>
    </row>
    <row r="243" spans="1:14" x14ac:dyDescent="0.2">
      <c r="A243" s="137" t="s">
        <v>235</v>
      </c>
      <c r="B243" s="137" t="s">
        <v>236</v>
      </c>
      <c r="C243" s="224" t="s">
        <v>444</v>
      </c>
      <c r="D243" s="274">
        <v>30</v>
      </c>
      <c r="E243" s="214"/>
      <c r="F243" s="48">
        <v>521407</v>
      </c>
      <c r="G243" s="49">
        <v>539614</v>
      </c>
      <c r="H243" s="50">
        <v>0</v>
      </c>
      <c r="I243" s="38">
        <v>0</v>
      </c>
      <c r="J243" s="38">
        <v>0</v>
      </c>
      <c r="K243" s="38">
        <v>4763020</v>
      </c>
      <c r="L243" s="39" t="s">
        <v>521</v>
      </c>
      <c r="N243"/>
    </row>
    <row r="244" spans="1:14" x14ac:dyDescent="0.2">
      <c r="A244" s="137" t="s">
        <v>237</v>
      </c>
      <c r="B244" s="137" t="s">
        <v>238</v>
      </c>
      <c r="C244" s="224" t="s">
        <v>230</v>
      </c>
      <c r="D244" s="274">
        <v>30</v>
      </c>
      <c r="E244" s="214"/>
      <c r="F244" s="48">
        <v>325001</v>
      </c>
      <c r="G244" s="49">
        <v>337411</v>
      </c>
      <c r="H244" s="50">
        <v>0</v>
      </c>
      <c r="I244" s="38">
        <v>0</v>
      </c>
      <c r="J244" s="38">
        <v>0</v>
      </c>
      <c r="K244" s="38">
        <v>3021081</v>
      </c>
      <c r="L244" s="39" t="s">
        <v>521</v>
      </c>
      <c r="N244"/>
    </row>
    <row r="245" spans="1:14" x14ac:dyDescent="0.2">
      <c r="A245" s="137" t="s">
        <v>239</v>
      </c>
      <c r="B245" s="137" t="s">
        <v>240</v>
      </c>
      <c r="C245" s="224" t="s">
        <v>503</v>
      </c>
      <c r="D245" s="274">
        <v>30</v>
      </c>
      <c r="E245" s="214"/>
      <c r="F245" s="48">
        <v>8074</v>
      </c>
      <c r="G245" s="49">
        <v>9890</v>
      </c>
      <c r="H245" s="50">
        <v>0</v>
      </c>
      <c r="I245" s="38">
        <v>0</v>
      </c>
      <c r="J245" s="38">
        <v>0</v>
      </c>
      <c r="K245" s="38">
        <v>773296</v>
      </c>
      <c r="L245" s="39" t="s">
        <v>521</v>
      </c>
      <c r="N245"/>
    </row>
    <row r="246" spans="1:14" x14ac:dyDescent="0.2">
      <c r="A246" s="137" t="s">
        <v>241</v>
      </c>
      <c r="B246" s="137" t="s">
        <v>242</v>
      </c>
      <c r="C246" s="224" t="s">
        <v>503</v>
      </c>
      <c r="D246" s="274">
        <v>30</v>
      </c>
      <c r="E246" s="214"/>
      <c r="F246" s="48">
        <v>13047</v>
      </c>
      <c r="G246" s="49">
        <v>15980</v>
      </c>
      <c r="H246" s="50">
        <v>0</v>
      </c>
      <c r="I246" s="38">
        <v>0</v>
      </c>
      <c r="J246" s="38">
        <v>0</v>
      </c>
      <c r="K246" s="38">
        <v>909354</v>
      </c>
      <c r="L246" s="39" t="s">
        <v>521</v>
      </c>
      <c r="N246"/>
    </row>
    <row r="247" spans="1:14" x14ac:dyDescent="0.2">
      <c r="A247" s="58" t="s">
        <v>243</v>
      </c>
      <c r="B247" s="137" t="s">
        <v>244</v>
      </c>
      <c r="C247" s="224" t="s">
        <v>444</v>
      </c>
      <c r="D247" s="274">
        <v>30</v>
      </c>
      <c r="E247" s="214"/>
      <c r="F247" s="48">
        <v>301285</v>
      </c>
      <c r="G247" s="49">
        <v>335806</v>
      </c>
      <c r="H247" s="50">
        <v>0</v>
      </c>
      <c r="I247" s="38">
        <v>0</v>
      </c>
      <c r="J247" s="38">
        <v>0</v>
      </c>
      <c r="K247" s="38">
        <v>1972203</v>
      </c>
      <c r="L247" s="39" t="s">
        <v>521</v>
      </c>
      <c r="N247"/>
    </row>
    <row r="248" spans="1:14" x14ac:dyDescent="0.2">
      <c r="A248" s="137" t="s">
        <v>245</v>
      </c>
      <c r="B248" s="137" t="s">
        <v>246</v>
      </c>
      <c r="C248" s="224" t="s">
        <v>444</v>
      </c>
      <c r="D248" s="274">
        <v>30</v>
      </c>
      <c r="E248" s="214"/>
      <c r="F248" s="48">
        <v>466036</v>
      </c>
      <c r="G248" s="49">
        <v>544199</v>
      </c>
      <c r="H248" s="50">
        <v>0</v>
      </c>
      <c r="I248" s="38">
        <v>0</v>
      </c>
      <c r="J248" s="38">
        <v>0</v>
      </c>
      <c r="K248" s="38">
        <v>5106855</v>
      </c>
      <c r="L248" s="39" t="s">
        <v>521</v>
      </c>
      <c r="N248"/>
    </row>
    <row r="249" spans="1:14" x14ac:dyDescent="0.2">
      <c r="A249" s="137" t="s">
        <v>247</v>
      </c>
      <c r="B249" s="137" t="s">
        <v>248</v>
      </c>
      <c r="C249" s="224" t="s">
        <v>444</v>
      </c>
      <c r="D249" s="274">
        <v>30</v>
      </c>
      <c r="E249" s="214"/>
      <c r="F249" s="48">
        <v>175527</v>
      </c>
      <c r="G249" s="49">
        <v>221962</v>
      </c>
      <c r="H249" s="50">
        <v>0</v>
      </c>
      <c r="I249" s="38">
        <v>0</v>
      </c>
      <c r="J249" s="38">
        <v>0</v>
      </c>
      <c r="K249" s="38">
        <v>3877912</v>
      </c>
      <c r="L249" s="39" t="s">
        <v>521</v>
      </c>
      <c r="N249"/>
    </row>
    <row r="250" spans="1:14" ht="13.5" thickBot="1" x14ac:dyDescent="0.25">
      <c r="A250" s="97" t="s">
        <v>249</v>
      </c>
      <c r="B250" s="140" t="s">
        <v>250</v>
      </c>
      <c r="C250" s="290" t="s">
        <v>444</v>
      </c>
      <c r="D250" s="291">
        <v>30</v>
      </c>
      <c r="E250" s="214"/>
      <c r="F250" s="99">
        <v>77075</v>
      </c>
      <c r="G250" s="100">
        <v>86730</v>
      </c>
      <c r="H250" s="101">
        <v>0</v>
      </c>
      <c r="I250" s="102">
        <v>0</v>
      </c>
      <c r="J250" s="102">
        <v>0</v>
      </c>
      <c r="K250" s="102">
        <v>1488945</v>
      </c>
      <c r="L250" s="103" t="s">
        <v>521</v>
      </c>
      <c r="N250"/>
    </row>
    <row r="251" spans="1:14" ht="13.5" thickBot="1" x14ac:dyDescent="0.25">
      <c r="A251" s="97" t="s">
        <v>253</v>
      </c>
      <c r="B251" s="140" t="s">
        <v>254</v>
      </c>
      <c r="C251" s="290" t="s">
        <v>230</v>
      </c>
      <c r="D251" s="291">
        <v>30</v>
      </c>
      <c r="E251" s="214"/>
      <c r="F251" s="99">
        <v>222937</v>
      </c>
      <c r="G251" s="100">
        <v>250275</v>
      </c>
      <c r="H251" s="101">
        <v>0</v>
      </c>
      <c r="I251" s="102">
        <v>0</v>
      </c>
      <c r="J251" s="102">
        <v>0</v>
      </c>
      <c r="K251" s="102">
        <v>2864715</v>
      </c>
      <c r="L251" s="103" t="s">
        <v>521</v>
      </c>
      <c r="N251"/>
    </row>
    <row r="252" spans="1:14" x14ac:dyDescent="0.2">
      <c r="A252" s="155" t="s">
        <v>431</v>
      </c>
      <c r="B252" s="155" t="s">
        <v>432</v>
      </c>
      <c r="C252" s="285" t="s">
        <v>504</v>
      </c>
      <c r="D252" s="286">
        <v>51</v>
      </c>
      <c r="E252" s="214"/>
      <c r="F252" s="160">
        <v>212822</v>
      </c>
      <c r="G252" s="162">
        <v>215387</v>
      </c>
      <c r="H252" s="164">
        <v>0</v>
      </c>
      <c r="I252" s="166">
        <v>0</v>
      </c>
      <c r="J252" s="166">
        <v>0</v>
      </c>
      <c r="K252" s="166">
        <v>908422</v>
      </c>
      <c r="L252" s="168" t="s">
        <v>521</v>
      </c>
      <c r="N252"/>
    </row>
    <row r="253" spans="1:14" ht="13.5" thickBot="1" x14ac:dyDescent="0.25">
      <c r="A253" s="97" t="s">
        <v>445</v>
      </c>
      <c r="B253" s="140" t="s">
        <v>446</v>
      </c>
      <c r="C253" s="290" t="s">
        <v>444</v>
      </c>
      <c r="D253" s="291">
        <v>54</v>
      </c>
      <c r="E253" s="217"/>
      <c r="F253" s="99">
        <v>3870100</v>
      </c>
      <c r="G253" s="100">
        <v>3893670</v>
      </c>
      <c r="H253" s="101">
        <v>0</v>
      </c>
      <c r="I253" s="102">
        <v>0</v>
      </c>
      <c r="J253" s="102">
        <v>0</v>
      </c>
      <c r="K253" s="102">
        <v>22737109</v>
      </c>
      <c r="L253" s="103" t="s">
        <v>521</v>
      </c>
      <c r="N253"/>
    </row>
    <row r="254" spans="1:14" ht="13.5" thickBot="1" x14ac:dyDescent="0.25">
      <c r="A254" s="145" t="s">
        <v>496</v>
      </c>
      <c r="B254" s="146" t="s">
        <v>497</v>
      </c>
      <c r="C254" s="268"/>
      <c r="D254" s="146"/>
      <c r="E254" s="147">
        <v>0</v>
      </c>
      <c r="F254" s="148">
        <f>SUM(F17:F253)</f>
        <v>198841620</v>
      </c>
      <c r="G254" s="149">
        <f t="shared" ref="G254:K254" si="11">SUM(G17:G253)</f>
        <v>186293454</v>
      </c>
      <c r="H254" s="150">
        <f t="shared" si="11"/>
        <v>12970122</v>
      </c>
      <c r="I254" s="151">
        <f t="shared" si="11"/>
        <v>8430587</v>
      </c>
      <c r="J254" s="151">
        <f t="shared" si="11"/>
        <v>4539544</v>
      </c>
      <c r="K254" s="151">
        <f t="shared" si="11"/>
        <v>1348430757</v>
      </c>
      <c r="L254" s="152">
        <v>6.3E-3</v>
      </c>
      <c r="N254"/>
    </row>
  </sheetData>
  <autoFilter ref="A16:M254"/>
  <sortState ref="A17:L231">
    <sortCondition descending="1" ref="L17:L231"/>
  </sortState>
  <conditionalFormatting sqref="B9">
    <cfRule type="expression" dxfId="16" priority="33" stopIfTrue="1">
      <formula>#REF!=1</formula>
    </cfRule>
  </conditionalFormatting>
  <conditionalFormatting sqref="I254:L254">
    <cfRule type="expression" dxfId="15" priority="32">
      <formula>$J254=1</formula>
    </cfRule>
  </conditionalFormatting>
  <conditionalFormatting sqref="I13">
    <cfRule type="expression" dxfId="14" priority="31">
      <formula>$J13=1</formula>
    </cfRule>
  </conditionalFormatting>
  <conditionalFormatting sqref="J13">
    <cfRule type="expression" dxfId="13" priority="30">
      <formula>$J13=1</formula>
    </cfRule>
  </conditionalFormatting>
  <conditionalFormatting sqref="K13">
    <cfRule type="expression" dxfId="12" priority="29">
      <formula>$J13=1</formula>
    </cfRule>
  </conditionalFormatting>
  <conditionalFormatting sqref="L13">
    <cfRule type="expression" dxfId="11" priority="28">
      <formula>$J13=1</formula>
    </cfRule>
  </conditionalFormatting>
  <conditionalFormatting sqref="L2:M2">
    <cfRule type="expression" dxfId="10" priority="27" stopIfTrue="1">
      <formula>#REF!=1</formula>
    </cfRule>
  </conditionalFormatting>
  <conditionalFormatting sqref="A123:C173 A43:C43 A48:C63 A45:C46 A175:C177 A71:C121 A17:C39">
    <cfRule type="expression" dxfId="9" priority="24" stopIfTrue="1">
      <formula>#REF!=1</formula>
    </cfRule>
  </conditionalFormatting>
  <conditionalFormatting sqref="A122:C122">
    <cfRule type="expression" dxfId="8" priority="23" stopIfTrue="1">
      <formula>#REF!=1</formula>
    </cfRule>
  </conditionalFormatting>
  <conditionalFormatting sqref="A40:C42">
    <cfRule type="expression" dxfId="7" priority="22" stopIfTrue="1">
      <formula>#REF!=1</formula>
    </cfRule>
  </conditionalFormatting>
  <conditionalFormatting sqref="A47:C47">
    <cfRule type="expression" dxfId="6" priority="21" stopIfTrue="1">
      <formula>#REF!=1</formula>
    </cfRule>
  </conditionalFormatting>
  <conditionalFormatting sqref="A44:C44">
    <cfRule type="expression" dxfId="5" priority="20" stopIfTrue="1">
      <formula>#REF!=1</formula>
    </cfRule>
  </conditionalFormatting>
  <conditionalFormatting sqref="A174:C174">
    <cfRule type="expression" dxfId="4" priority="19" stopIfTrue="1">
      <formula>#REF!=1</formula>
    </cfRule>
  </conditionalFormatting>
  <conditionalFormatting sqref="A64:C70">
    <cfRule type="expression" dxfId="3" priority="18" stopIfTrue="1">
      <formula>#REF!=1</formula>
    </cfRule>
  </conditionalFormatting>
  <conditionalFormatting sqref="A178:C181">
    <cfRule type="expression" dxfId="2" priority="17" stopIfTrue="1">
      <formula>#REF!=1</formula>
    </cfRule>
  </conditionalFormatting>
  <conditionalFormatting sqref="I17:L253">
    <cfRule type="expression" dxfId="1" priority="16">
      <formula>$J17=1</formula>
    </cfRule>
  </conditionalFormatting>
  <conditionalFormatting sqref="H17:H253">
    <cfRule type="expression" dxfId="0" priority="25">
      <formula>F17-G17&lt;0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 Description</vt:lpstr>
      <vt:lpstr>bySU-District</vt:lpstr>
      <vt:lpstr>byRecapDollar</vt:lpstr>
      <vt:lpstr>by%EdSpend</vt:lpstr>
    </vt:vector>
  </TitlesOfParts>
  <Company>Vermont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James</dc:creator>
  <cp:lastModifiedBy>Brackin, Stephanie</cp:lastModifiedBy>
  <dcterms:created xsi:type="dcterms:W3CDTF">2017-08-15T00:47:20Z</dcterms:created>
  <dcterms:modified xsi:type="dcterms:W3CDTF">2017-09-07T13:52:12Z</dcterms:modified>
</cp:coreProperties>
</file>