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DEA6E15F-0160-4A8C-BDFA-B5266E1D938A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3" l="1"/>
  <c r="A40" i="21"/>
  <c r="A41" i="21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N177" i="18"/>
  <c r="O177" i="18"/>
  <c r="P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P21" i="18" s="1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4" i="18" l="1"/>
  <c r="P53" i="18"/>
  <c r="P55" i="18"/>
  <c r="P20" i="18"/>
  <c r="F84" i="21"/>
  <c r="F86" i="21" s="1"/>
  <c r="F113" i="21"/>
  <c r="F115" i="21" s="1"/>
  <c r="F142" i="21"/>
  <c r="F144" i="21" s="1"/>
  <c r="F55" i="21"/>
  <c r="F26" i="21"/>
  <c r="F28" i="21" s="1"/>
  <c r="A10" i="3"/>
  <c r="F142" i="3"/>
  <c r="F144" i="3" s="1"/>
  <c r="F113" i="3"/>
  <c r="F115" i="3"/>
  <c r="F84" i="3"/>
  <c r="F86" i="3" s="1"/>
  <c r="F55" i="3"/>
  <c r="F57" i="3" s="1"/>
  <c r="F26" i="3"/>
  <c r="F28" i="3" s="1"/>
  <c r="D142" i="3"/>
  <c r="C142" i="3"/>
  <c r="D113" i="3"/>
  <c r="C113" i="3"/>
  <c r="D84" i="3"/>
  <c r="C84" i="3"/>
  <c r="C86" i="3" s="1"/>
  <c r="D55" i="3"/>
  <c r="C55" i="3"/>
  <c r="C146" i="3" s="1"/>
  <c r="C148" i="3" s="1"/>
  <c r="D26" i="3"/>
  <c r="C26" i="3"/>
  <c r="D142" i="21"/>
  <c r="D144" i="21" s="1"/>
  <c r="C142" i="21"/>
  <c r="C146" i="21" s="1"/>
  <c r="C148" i="21" s="1"/>
  <c r="D113" i="21"/>
  <c r="D115" i="21" s="1"/>
  <c r="C113" i="21"/>
  <c r="D84" i="21"/>
  <c r="C84" i="21"/>
  <c r="D55" i="21"/>
  <c r="D57" i="21" s="1"/>
  <c r="C55" i="2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M142" i="21" s="1"/>
  <c r="M144" i="21" s="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M113" i="21" s="1"/>
  <c r="M115" i="21" s="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D86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L146" i="21" s="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M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K146" i="21" s="1"/>
  <c r="K148" i="21" s="1"/>
  <c r="J26" i="21"/>
  <c r="J146" i="21" s="1"/>
  <c r="J148" i="21" s="1"/>
  <c r="I26" i="21"/>
  <c r="H26" i="21"/>
  <c r="G26" i="21"/>
  <c r="E26" i="2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G146" i="21"/>
  <c r="G148" i="21" s="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G146" i="3" s="1"/>
  <c r="G148" i="3" s="1"/>
  <c r="E84" i="3"/>
  <c r="E86" i="3" s="1"/>
  <c r="D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D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5" i="3"/>
  <c r="L26" i="3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55" i="3" l="1"/>
  <c r="M57" i="3" s="1"/>
  <c r="C57" i="3"/>
  <c r="M142" i="3"/>
  <c r="M144" i="3" s="1"/>
  <c r="I146" i="3"/>
  <c r="I148" i="3" s="1"/>
  <c r="K146" i="3"/>
  <c r="K148" i="3" s="1"/>
  <c r="M113" i="3"/>
  <c r="M115" i="3" s="1"/>
  <c r="D146" i="3"/>
  <c r="D148" i="3" s="1"/>
  <c r="C144" i="21"/>
  <c r="E146" i="21"/>
  <c r="E148" i="21" s="1"/>
  <c r="H146" i="21"/>
  <c r="H148" i="21" s="1"/>
  <c r="F146" i="21"/>
  <c r="F148" i="21" s="1"/>
  <c r="M26" i="21"/>
  <c r="M28" i="21" s="1"/>
  <c r="L146" i="3"/>
  <c r="D115" i="3"/>
  <c r="M55" i="21"/>
  <c r="M57" i="21" s="1"/>
  <c r="F146" i="3"/>
  <c r="F148" i="3" s="1"/>
  <c r="E146" i="3"/>
  <c r="E148" i="3" s="1"/>
  <c r="O70" i="18"/>
  <c r="I106" i="18"/>
  <c r="M142" i="18"/>
  <c r="I179" i="18"/>
  <c r="F57" i="21"/>
  <c r="H146" i="3"/>
  <c r="H148" i="3" s="1"/>
  <c r="E28" i="21"/>
  <c r="P58" i="22"/>
  <c r="N179" i="22"/>
  <c r="J146" i="3"/>
  <c r="J148" i="3" s="1"/>
  <c r="P51" i="18"/>
  <c r="P57" i="18"/>
  <c r="M106" i="18"/>
  <c r="I142" i="18"/>
  <c r="M179" i="18"/>
  <c r="M84" i="3"/>
  <c r="M86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35" i="18"/>
  <c r="M26" i="3"/>
  <c r="E28" i="3"/>
  <c r="N34" i="18"/>
  <c r="O71" i="22"/>
  <c r="G142" i="18"/>
  <c r="G70" i="18"/>
  <c r="G71" i="18" s="1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O180" i="18" l="1"/>
  <c r="J71" i="18"/>
  <c r="J143" i="18"/>
  <c r="G107" i="22"/>
  <c r="G180" i="22"/>
  <c r="O35" i="22"/>
  <c r="O107" i="18"/>
  <c r="H71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<sst xmlns="http://schemas.openxmlformats.org/spreadsheetml/2006/main" count="887" uniqueCount="139">
  <si>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</si>
  <si>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</si>
  <si>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</si>
  <si>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</si>
  <si>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</si>
  <si>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</si>
  <si>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</si>
  <si>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</si>
  <si>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</si>
  <si>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</si>
  <si>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</si>
  <si>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</si>
  <si>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</si>
  <si>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</si>
  <si>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</si>
  <si>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</si>
  <si>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</si>
  <si>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</si>
  <si>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</si>
  <si>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</si>
  <si>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</si>
  <si>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</si>
  <si>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</si>
  <si>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</si>
  <si>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</si>
  <si>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</si>
  <si>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</si>
  <si>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</si>
  <si>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</si>
  <si>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</si>
  <si>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</si>
  <si>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</si>
  <si>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</si>
  <si>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</si>
  <si>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</si>
  <si>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</si>
  <si>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</si>
  <si>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</si>
  <si>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</si>
  <si>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</si>
  <si>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</si>
  <si>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</si>
  <si>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</si>
  <si>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</si>
  <si>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</si>
  <si>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</si>
  <si>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</si>
  <si>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</si>
  <si>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</si>
  <si>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</si>
  <si>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</si>
  <si>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</si>
  <si>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</si>
  <si>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</si>
  <si>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</si>
  <si>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</si>
  <si>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</si>
  <si>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</si>
  <si>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</si>
  <si>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</si>
  <si>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</si>
  <si>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</si>
  <si>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</si>
  <si>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</si>
  <si>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</si>
  <si>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</si>
  <si>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</si>
  <si>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</si>
  <si>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</si>
  <si>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</si>
  <si>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</si>
  <si>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</si>
  <si>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</si>
  <si>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</si>
  <si>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</si>
  <si>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</si>
  <si>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</si>
  <si>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</si>
  <si>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</si>
  <si>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</si>
  <si>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</si>
  <si>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</si>
  <si>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</si>
  <si>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</si>
  <si>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WG Spaghetti</t>
  </si>
  <si>
    <t>Meat Sauce</t>
  </si>
  <si>
    <t>Marinara Sauce</t>
  </si>
  <si>
    <t>Cottage Cheese</t>
  </si>
  <si>
    <t>Buttered Green Beans</t>
  </si>
  <si>
    <t>Roasted Cauliflower</t>
  </si>
  <si>
    <t>WG Dinner Roll</t>
  </si>
  <si>
    <t>Fruit Selection</t>
  </si>
  <si>
    <t>Milk Selection</t>
  </si>
  <si>
    <t>Scrambled Eggs</t>
  </si>
  <si>
    <t>Steamed Broccoli</t>
  </si>
  <si>
    <t>WG Corn Nachos with Beef</t>
  </si>
  <si>
    <t>WG Corn Nachos with Beans</t>
  </si>
  <si>
    <t>Homemade Cheese Sauce</t>
  </si>
  <si>
    <t>Brown Rice</t>
  </si>
  <si>
    <t>Mexican Black Beans</t>
  </si>
  <si>
    <t>Salsa</t>
  </si>
  <si>
    <t>Sour Cream</t>
  </si>
  <si>
    <t>Chicken Parmesan</t>
  </si>
  <si>
    <t>Baked Tofu Parmesan</t>
  </si>
  <si>
    <t>WG Penne Pasta</t>
  </si>
  <si>
    <t>Garlic Bread Stick</t>
  </si>
  <si>
    <t>Breaded Fish Filet</t>
  </si>
  <si>
    <t>Tartar Sauce</t>
  </si>
  <si>
    <t>Roasted Red Potato Wedges</t>
  </si>
  <si>
    <t>WG Biscuit</t>
  </si>
  <si>
    <t>1 cup</t>
  </si>
  <si>
    <t>1/2 cup</t>
  </si>
  <si>
    <t xml:space="preserve">1 - 1 oz. </t>
  </si>
  <si>
    <t xml:space="preserve">8 oz. </t>
  </si>
  <si>
    <t>1/4 cup</t>
  </si>
  <si>
    <t>2 each</t>
  </si>
  <si>
    <t xml:space="preserve">2 T. </t>
  </si>
  <si>
    <t>10 chips/1/4 cup</t>
  </si>
  <si>
    <t>10 chips/ 1/4 cup</t>
  </si>
  <si>
    <t>2 T.</t>
  </si>
  <si>
    <t>1 piece</t>
  </si>
  <si>
    <t>4.4 oz</t>
  </si>
  <si>
    <t>8 oz.</t>
  </si>
  <si>
    <t xml:space="preserve">1 - 2.6 oz. </t>
  </si>
  <si>
    <t>3 each</t>
  </si>
  <si>
    <t>Sausage Patties</t>
  </si>
  <si>
    <t>Roasted Potatoes</t>
  </si>
  <si>
    <t>WG Berry Pancake</t>
  </si>
  <si>
    <t>VT Maple Syrup</t>
  </si>
  <si>
    <t>Corn and Basil Salad</t>
  </si>
  <si>
    <t>Brussel Sprouts</t>
  </si>
  <si>
    <t>Spring Salad</t>
  </si>
  <si>
    <t>Butternut Souffle</t>
  </si>
  <si>
    <t>1 patty</t>
  </si>
  <si>
    <t>1 Patty</t>
  </si>
  <si>
    <t>Spring Week 5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</si>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</sst>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2" borderId="12" xfId="0" applyFont="1" applyFill="1" applyBorder="1" applyAlignment="1">
      <alignment horizontal="center" vertical="center"/>
    </xf>
    <xf numFmtId="0" fontId="10" fillId="22" borderId="10" xfId="0" applyFont="1" applyFill="1" applyBorder="1" applyAlignment="1">
      <alignment horizontal="center" vertical="center"/>
    </xf>
    <xf numFmtId="0" fontId="10" fillId="22" borderId="11" xfId="0" applyFont="1" applyFill="1" applyBorder="1" applyAlignment="1">
      <alignment horizontal="center" vertical="center"/>
    </xf>
    <xf numFmtId="0" fontId="10" fillId="22" borderId="14" xfId="0" applyFont="1" applyFill="1" applyBorder="1" applyAlignment="1">
      <alignment horizontal="center" vertical="center"/>
    </xf>
    <xf numFmtId="0" fontId="10" fillId="22" borderId="2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3"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135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93</v>
      </c>
      <c r="C7" s="137" t="s">
        <v>95</v>
      </c>
      <c r="D7" s="137" t="s">
        <v>102</v>
      </c>
      <c r="E7" s="137" t="s">
        <v>106</v>
      </c>
    </row>
    <row r="8" spans="1:5" ht="30" customHeight="1" x14ac:dyDescent="0.3">
      <c r="A8" s="63" t="s">
        <v>85</v>
      </c>
      <c r="B8" s="63" t="s">
        <v>125</v>
      </c>
      <c r="C8" s="63" t="s">
        <v>96</v>
      </c>
      <c r="D8" s="63" t="s">
        <v>103</v>
      </c>
      <c r="E8" s="63" t="s">
        <v>107</v>
      </c>
    </row>
    <row r="9" spans="1:5" ht="30" customHeight="1" x14ac:dyDescent="0.3">
      <c r="A9" s="63" t="s">
        <v>86</v>
      </c>
      <c r="B9" s="63" t="s">
        <v>126</v>
      </c>
      <c r="C9" s="63" t="s">
        <v>97</v>
      </c>
      <c r="D9" s="63" t="s">
        <v>104</v>
      </c>
      <c r="E9" s="63" t="s">
        <v>108</v>
      </c>
    </row>
    <row r="10" spans="1:5" ht="30" customHeight="1" x14ac:dyDescent="0.3">
      <c r="A10" s="63" t="s">
        <v>87</v>
      </c>
      <c r="B10" s="63" t="s">
        <v>94</v>
      </c>
      <c r="C10" s="63" t="s">
        <v>98</v>
      </c>
      <c r="D10" s="63" t="s">
        <v>130</v>
      </c>
      <c r="E10" s="63" t="s">
        <v>132</v>
      </c>
    </row>
    <row r="11" spans="1:5" ht="30" customHeight="1" x14ac:dyDescent="0.3">
      <c r="A11" s="63" t="s">
        <v>88</v>
      </c>
      <c r="B11" s="63" t="s">
        <v>127</v>
      </c>
      <c r="C11" s="63" t="s">
        <v>99</v>
      </c>
      <c r="D11" s="63" t="s">
        <v>131</v>
      </c>
      <c r="E11" s="63" t="s">
        <v>109</v>
      </c>
    </row>
    <row r="12" spans="1:5" ht="30" customHeight="1" x14ac:dyDescent="0.3">
      <c r="A12" s="63" t="s">
        <v>89</v>
      </c>
      <c r="B12" s="63" t="s">
        <v>128</v>
      </c>
      <c r="C12" s="63" t="s">
        <v>129</v>
      </c>
      <c r="D12" s="63" t="s">
        <v>105</v>
      </c>
      <c r="E12" s="63" t="s">
        <v>91</v>
      </c>
    </row>
    <row r="13" spans="1:5" ht="30" customHeight="1" x14ac:dyDescent="0.3">
      <c r="A13" s="114" t="s">
        <v>90</v>
      </c>
      <c r="B13" s="114" t="s">
        <v>91</v>
      </c>
      <c r="C13" s="114" t="s">
        <v>100</v>
      </c>
      <c r="D13" s="114" t="s">
        <v>91</v>
      </c>
      <c r="E13" s="114" t="s">
        <v>91</v>
      </c>
    </row>
    <row r="14" spans="1:5" ht="30" customHeight="1" x14ac:dyDescent="0.3">
      <c r="A14" s="64" t="s">
        <v>91</v>
      </c>
      <c r="B14" s="64" t="s">
        <v>91</v>
      </c>
      <c r="C14" s="64" t="s">
        <v>101</v>
      </c>
      <c r="D14" s="64" t="s">
        <v>91</v>
      </c>
      <c r="E14" s="64" t="s">
        <v>92</v>
      </c>
    </row>
    <row r="15" spans="1:5" ht="30" customHeight="1" x14ac:dyDescent="0.3">
      <c r="A15" s="64" t="s">
        <v>91</v>
      </c>
      <c r="B15" s="64" t="s">
        <v>92</v>
      </c>
      <c r="C15" s="64" t="s">
        <v>91</v>
      </c>
      <c r="D15" s="64" t="s">
        <v>92</v>
      </c>
      <c r="E15" s="64"/>
    </row>
    <row r="16" spans="1:5" ht="30" customHeight="1" x14ac:dyDescent="0.3">
      <c r="A16" s="64" t="s">
        <v>92</v>
      </c>
      <c r="B16" s="64"/>
      <c r="C16" s="64" t="s">
        <v>91</v>
      </c>
      <c r="D16" s="64"/>
      <c r="E16" s="64"/>
    </row>
    <row r="17" spans="1:5" ht="30" customHeight="1" x14ac:dyDescent="0.3">
      <c r="A17" s="114"/>
      <c r="B17" s="114"/>
      <c r="C17" s="114" t="s">
        <v>92</v>
      </c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nKqQ1g4jHPecPD7A5YNTuB7XfDCOxDWP0TSYC/HVaQnb+s+5ApUI+YLOepVRDHmQjDwJ7gEXqEFMQTlrHdGgNA==" saltValue="8OY1SmnLafRy81nk8a2Q8Q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1" t="s">
        <v>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Spring Week 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Spaghetti</v>
      </c>
      <c r="B6" s="128" t="s">
        <v>110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Meat Sauce</v>
      </c>
      <c r="B7" s="128" t="s">
        <v>111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Marinara Sauce</v>
      </c>
      <c r="B8" s="128" t="s">
        <v>111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Cottage Cheese</v>
      </c>
      <c r="B9" s="128" t="s">
        <v>111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Buttered Green Beans</v>
      </c>
      <c r="B10" s="128" t="s">
        <v>111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Roasted Cauliflower</v>
      </c>
      <c r="B11" s="128" t="s">
        <v>111</v>
      </c>
      <c r="C11" s="117"/>
      <c r="D11" s="117"/>
      <c r="E11" s="117"/>
      <c r="F11" s="117"/>
      <c r="G11" s="117"/>
      <c r="H11" s="117"/>
      <c r="I11" s="117"/>
      <c r="J11" s="117"/>
      <c r="K11" s="117">
        <v>0.5</v>
      </c>
      <c r="L11" s="117"/>
      <c r="M11" s="84">
        <f t="shared" si="0"/>
        <v>0.5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WG Dinner Roll</v>
      </c>
      <c r="B12" s="128" t="s">
        <v>112</v>
      </c>
      <c r="C12" s="117"/>
      <c r="D12" s="117">
        <v>1</v>
      </c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Fruit Selection</v>
      </c>
      <c r="B13" s="128" t="s">
        <v>111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 t="str">
        <f>'Weekly Menus'!A15</f>
        <v>Fruit Selection</v>
      </c>
      <c r="B14" s="128" t="s">
        <v>111</v>
      </c>
      <c r="C14" s="117"/>
      <c r="D14" s="117"/>
      <c r="E14" s="117">
        <v>0.5</v>
      </c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 t="str">
        <f>'Weekly Menus'!A16</f>
        <v>Milk Selection</v>
      </c>
      <c r="B15" s="128" t="s">
        <v>113</v>
      </c>
      <c r="C15" s="117"/>
      <c r="D15" s="117"/>
      <c r="E15" s="117"/>
      <c r="F15" s="117">
        <v>1</v>
      </c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1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8" t="s">
        <v>12</v>
      </c>
      <c r="B28" s="16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1" t="s">
        <v>66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Scrambled Eggs</v>
      </c>
      <c r="B35" s="128" t="s">
        <v>114</v>
      </c>
      <c r="C35" s="117">
        <v>2</v>
      </c>
      <c r="D35" s="117"/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Sausage Patties</v>
      </c>
      <c r="B36" s="128" t="s">
        <v>133</v>
      </c>
      <c r="C36" s="117">
        <v>1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Roasted Potatoes</v>
      </c>
      <c r="B37" s="128" t="s">
        <v>111</v>
      </c>
      <c r="C37" s="117"/>
      <c r="D37" s="117"/>
      <c r="E37" s="117"/>
      <c r="F37" s="117"/>
      <c r="G37" s="117"/>
      <c r="H37" s="117"/>
      <c r="I37" s="117"/>
      <c r="J37" s="117">
        <v>0.5</v>
      </c>
      <c r="K37" s="117"/>
      <c r="L37" s="118"/>
      <c r="M37" s="84">
        <f t="shared" si="3"/>
        <v>0.5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Steamed Broccoli</v>
      </c>
      <c r="B38" s="128" t="s">
        <v>111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WG Berry Pancake</v>
      </c>
      <c r="B39" s="128" t="s">
        <v>115</v>
      </c>
      <c r="C39" s="117"/>
      <c r="D39" s="117">
        <v>2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VT Maple Syrup</v>
      </c>
      <c r="B40" s="128" t="s">
        <v>119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111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111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113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3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0.5</v>
      </c>
      <c r="K55" s="54">
        <f t="shared" si="4"/>
        <v>0</v>
      </c>
      <c r="L55" s="55">
        <f t="shared" si="4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1" t="s">
        <v>66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WG Corn Nachos with Beef</v>
      </c>
      <c r="B64" s="128" t="s">
        <v>117</v>
      </c>
      <c r="C64" s="117">
        <v>1</v>
      </c>
      <c r="D64" s="117">
        <v>1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Corn Nachos with Beans</v>
      </c>
      <c r="B65" s="128" t="s">
        <v>118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Homemade Cheese Sauce</v>
      </c>
      <c r="B66" s="128" t="s">
        <v>114</v>
      </c>
      <c r="C66" s="117">
        <v>1</v>
      </c>
      <c r="D66" s="117"/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Brown Rice</v>
      </c>
      <c r="B67" s="128" t="s">
        <v>111</v>
      </c>
      <c r="C67" s="117"/>
      <c r="D67" s="117">
        <v>1</v>
      </c>
      <c r="E67" s="117"/>
      <c r="F67" s="117"/>
      <c r="G67" s="117"/>
      <c r="H67" s="117"/>
      <c r="I67" s="117"/>
      <c r="J67" s="117"/>
      <c r="K67" s="117"/>
      <c r="L67" s="118"/>
      <c r="M67" s="84">
        <f t="shared" si="6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Mexican Black Beans</v>
      </c>
      <c r="B68" s="128" t="s">
        <v>111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Corn and Basil Salad</v>
      </c>
      <c r="B69" s="128" t="s">
        <v>111</v>
      </c>
      <c r="C69" s="117"/>
      <c r="D69" s="117"/>
      <c r="E69" s="117"/>
      <c r="F69" s="117"/>
      <c r="G69" s="117"/>
      <c r="H69" s="117"/>
      <c r="I69" s="117"/>
      <c r="J69" s="117">
        <v>0.5</v>
      </c>
      <c r="K69" s="117"/>
      <c r="L69" s="118"/>
      <c r="M69" s="84">
        <f t="shared" si="6"/>
        <v>0.5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Salsa</v>
      </c>
      <c r="B70" s="128" t="s">
        <v>114</v>
      </c>
      <c r="C70" s="117"/>
      <c r="D70" s="117"/>
      <c r="E70" s="117"/>
      <c r="F70" s="117"/>
      <c r="G70" s="117"/>
      <c r="H70" s="117">
        <v>0.25</v>
      </c>
      <c r="I70" s="117"/>
      <c r="J70" s="117"/>
      <c r="K70" s="117"/>
      <c r="L70" s="118"/>
      <c r="M70" s="84">
        <f t="shared" si="6"/>
        <v>0.25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Sour Cream</v>
      </c>
      <c r="B71" s="128" t="s">
        <v>119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111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Fruit Selection</v>
      </c>
      <c r="B73" s="128" t="s">
        <v>111</v>
      </c>
      <c r="C73" s="117"/>
      <c r="D73" s="117"/>
      <c r="E73" s="117">
        <v>0.5</v>
      </c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 t="str">
        <f>'Weekly Menus'!C17</f>
        <v>Milk Selection</v>
      </c>
      <c r="B74" s="129" t="s">
        <v>113</v>
      </c>
      <c r="C74" s="117"/>
      <c r="D74" s="117"/>
      <c r="E74" s="117"/>
      <c r="F74" s="117">
        <v>1</v>
      </c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0.25</v>
      </c>
      <c r="I84" s="52">
        <f t="shared" si="7"/>
        <v>0.5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1" t="s">
        <v>66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5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Chicken Parmesan</v>
      </c>
      <c r="B93" s="128" t="s">
        <v>120</v>
      </c>
      <c r="C93" s="117">
        <v>2</v>
      </c>
      <c r="D93" s="117"/>
      <c r="E93" s="117"/>
      <c r="F93" s="117"/>
      <c r="G93" s="117"/>
      <c r="H93" s="117">
        <v>0.25</v>
      </c>
      <c r="I93" s="117"/>
      <c r="J93" s="117"/>
      <c r="K93" s="117"/>
      <c r="L93" s="118"/>
      <c r="M93" s="84">
        <f>SUM(G93:L93)</f>
        <v>0.25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Baked Tofu Parmesan</v>
      </c>
      <c r="B94" s="128" t="s">
        <v>121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WG Penne Pasta</v>
      </c>
      <c r="B95" s="128" t="s">
        <v>110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Brussel Sprouts</v>
      </c>
      <c r="B96" s="128" t="s">
        <v>111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Spring Salad</v>
      </c>
      <c r="B97" s="128" t="s">
        <v>110</v>
      </c>
      <c r="C97" s="117"/>
      <c r="D97" s="117"/>
      <c r="E97" s="117"/>
      <c r="F97" s="117"/>
      <c r="G97" s="117">
        <v>0.5</v>
      </c>
      <c r="H97" s="117"/>
      <c r="I97" s="117"/>
      <c r="J97" s="117"/>
      <c r="K97" s="117"/>
      <c r="L97" s="118"/>
      <c r="M97" s="84">
        <f t="shared" si="9"/>
        <v>0.5</v>
      </c>
    </row>
    <row r="98" spans="1:13" ht="15" customHeight="1" x14ac:dyDescent="0.3">
      <c r="A98" s="83" t="str">
        <f>'Weekly Menus'!D12</f>
        <v>Garlic Bread Stick</v>
      </c>
      <c r="B98" s="128" t="s">
        <v>112</v>
      </c>
      <c r="C98" s="117"/>
      <c r="D98" s="117">
        <v>1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111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Fruit Selection</v>
      </c>
      <c r="B100" s="128" t="s">
        <v>111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 t="str">
        <f>'Weekly Menus'!D15</f>
        <v>Milk Selection</v>
      </c>
      <c r="B101" s="128" t="s">
        <v>122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3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0.5</v>
      </c>
      <c r="H113" s="51">
        <f t="shared" si="10"/>
        <v>0.25</v>
      </c>
      <c r="I113" s="52">
        <f t="shared" si="10"/>
        <v>0</v>
      </c>
      <c r="J113" s="53">
        <f t="shared" si="10"/>
        <v>0</v>
      </c>
      <c r="K113" s="54">
        <f t="shared" si="10"/>
        <v>0.5</v>
      </c>
      <c r="L113" s="55">
        <f t="shared" si="10"/>
        <v>0</v>
      </c>
      <c r="M113" s="56">
        <f>SUM(G113:L113)</f>
        <v>1.25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8" t="s">
        <v>12</v>
      </c>
      <c r="B115" s="16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1" t="s">
        <v>66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</row>
    <row r="118" spans="1:13" s="74" customFormat="1" ht="15" customHeight="1" x14ac:dyDescent="0.3">
      <c r="A118" s="76" t="s">
        <v>44</v>
      </c>
      <c r="B118" s="77" t="str">
        <f>'Weekly Menus'!B4</f>
        <v>Spring Week 5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Breaded Fish Filet</v>
      </c>
      <c r="B122" s="128" t="s">
        <v>120</v>
      </c>
      <c r="C122" s="117">
        <v>2</v>
      </c>
      <c r="D122" s="117">
        <v>1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Tartar Sauce</v>
      </c>
      <c r="B123" s="128" t="s">
        <v>119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Roasted Red Potato Wedges</v>
      </c>
      <c r="B124" s="128" t="s">
        <v>111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Butternut Souffle</v>
      </c>
      <c r="B125" s="128" t="s">
        <v>111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WG Biscuit</v>
      </c>
      <c r="B126" s="128" t="s">
        <v>123</v>
      </c>
      <c r="C126" s="117"/>
      <c r="D126" s="117">
        <v>2</v>
      </c>
      <c r="E126" s="117"/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111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111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113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3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0.5</v>
      </c>
      <c r="I142" s="52">
        <f t="shared" si="13"/>
        <v>0</v>
      </c>
      <c r="J142" s="53">
        <f t="shared" si="13"/>
        <v>0.5</v>
      </c>
      <c r="K142" s="54">
        <f t="shared" si="13"/>
        <v>0</v>
      </c>
      <c r="L142" s="55">
        <f t="shared" si="13"/>
        <v>0</v>
      </c>
      <c r="M142" s="56">
        <f>SUM(G142:L142)</f>
        <v>1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8" t="s">
        <v>12</v>
      </c>
      <c r="B144" s="16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70" t="s">
        <v>10</v>
      </c>
      <c r="B146" s="171"/>
      <c r="C146" s="21">
        <f t="shared" ref="C146:M146" si="15">SUM(C26,C55,C84,C113,C142)</f>
        <v>11</v>
      </c>
      <c r="D146" s="22">
        <f t="shared" si="15"/>
        <v>13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1.25</v>
      </c>
      <c r="I146" s="26">
        <f t="shared" si="15"/>
        <v>0.5</v>
      </c>
      <c r="J146" s="27">
        <f t="shared" si="15"/>
        <v>1.5</v>
      </c>
      <c r="K146" s="29">
        <f t="shared" si="15"/>
        <v>1.5</v>
      </c>
      <c r="L146" s="28">
        <f t="shared" si="15"/>
        <v>0</v>
      </c>
      <c r="M146" s="44">
        <f t="shared" si="15"/>
        <v>5.75</v>
      </c>
    </row>
    <row r="147" spans="1:13" ht="43.2" x14ac:dyDescent="0.3">
      <c r="A147" s="172" t="s">
        <v>19</v>
      </c>
      <c r="B147" s="17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4" t="s">
        <v>13</v>
      </c>
      <c r="B148" s="17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wWxoOcd1cPxK7TDVJ/z5wQX/jk5liVHVbSu3xeq5ouOuMThdT4Bq/CxX8p1uQ3I5hVuaImTnuKf23xpluvD4Ww==" saltValue="zY20qrtI7XZDKHdMnjm2DA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Spring Week 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Spaghetti</v>
      </c>
      <c r="B6" s="128" t="s">
        <v>110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Meat Sauce</v>
      </c>
      <c r="B7" s="128" t="s">
        <v>111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Marinara Sauce</v>
      </c>
      <c r="B8" s="128" t="s">
        <v>111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Cottage Cheese</v>
      </c>
      <c r="B9" s="128" t="s">
        <v>111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Buttered Green Beans</v>
      </c>
      <c r="B10" s="128" t="s">
        <v>111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Roasted Cauliflower</v>
      </c>
      <c r="B11" s="128" t="s">
        <v>111</v>
      </c>
      <c r="C11" s="117"/>
      <c r="D11" s="117"/>
      <c r="E11" s="117"/>
      <c r="F11" s="117"/>
      <c r="G11" s="117"/>
      <c r="H11" s="117"/>
      <c r="I11" s="117"/>
      <c r="J11" s="117"/>
      <c r="K11" s="117">
        <v>0.5</v>
      </c>
      <c r="L11" s="117"/>
      <c r="M11" s="84">
        <f t="shared" si="0"/>
        <v>0.5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WG Dinner Roll</v>
      </c>
      <c r="B12" s="128" t="s">
        <v>112</v>
      </c>
      <c r="C12" s="117"/>
      <c r="D12" s="117">
        <v>1</v>
      </c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Fruit Selection</v>
      </c>
      <c r="B13" s="128" t="s">
        <v>111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 t="str">
        <f>'Weekly Menus'!A15</f>
        <v>Fruit Selection</v>
      </c>
      <c r="B14" s="128" t="s">
        <v>111</v>
      </c>
      <c r="C14" s="117"/>
      <c r="D14" s="117"/>
      <c r="E14" s="117">
        <v>0.5</v>
      </c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 t="str">
        <f>'Weekly Menus'!A16</f>
        <v>Milk Selection</v>
      </c>
      <c r="B15" s="128" t="s">
        <v>113</v>
      </c>
      <c r="C15" s="117"/>
      <c r="D15" s="117"/>
      <c r="E15" s="117"/>
      <c r="F15" s="117">
        <v>1</v>
      </c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1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8" t="s">
        <v>12</v>
      </c>
      <c r="B28" s="16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Scrambled Eggs</v>
      </c>
      <c r="B35" s="128" t="s">
        <v>114</v>
      </c>
      <c r="C35" s="117">
        <v>2</v>
      </c>
      <c r="D35" s="117"/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Sausage Patties</v>
      </c>
      <c r="B36" s="128" t="s">
        <v>134</v>
      </c>
      <c r="C36" s="117">
        <v>0.5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Roasted Potatoes</v>
      </c>
      <c r="B37" s="128" t="s">
        <v>111</v>
      </c>
      <c r="C37" s="117"/>
      <c r="D37" s="117"/>
      <c r="E37" s="117"/>
      <c r="F37" s="117"/>
      <c r="G37" s="117"/>
      <c r="H37" s="117"/>
      <c r="I37" s="117"/>
      <c r="J37" s="117">
        <v>0.5</v>
      </c>
      <c r="K37" s="117"/>
      <c r="L37" s="118"/>
      <c r="M37" s="84">
        <f t="shared" si="2"/>
        <v>0.5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Steamed Broccoli</v>
      </c>
      <c r="B38" s="128" t="s">
        <v>111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WG Berry Pancake</v>
      </c>
      <c r="B39" s="128" t="s">
        <v>124</v>
      </c>
      <c r="C39" s="117"/>
      <c r="D39" s="117">
        <v>2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VT Maple Syrup</v>
      </c>
      <c r="B40" s="128" t="s">
        <v>116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111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111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113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2.5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0.5</v>
      </c>
      <c r="K55" s="54">
        <f t="shared" si="3"/>
        <v>0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WG Corn Nachos with Beef</v>
      </c>
      <c r="B64" s="128" t="s">
        <v>117</v>
      </c>
      <c r="C64" s="117">
        <v>1</v>
      </c>
      <c r="D64" s="117">
        <v>1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Corn Nachos with Beans</v>
      </c>
      <c r="B65" s="128" t="s">
        <v>118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Homemade Cheese Sauce</v>
      </c>
      <c r="B66" s="128" t="s">
        <v>114</v>
      </c>
      <c r="C66" s="117">
        <v>1</v>
      </c>
      <c r="D66" s="117"/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Brown Rice</v>
      </c>
      <c r="B67" s="128" t="s">
        <v>111</v>
      </c>
      <c r="C67" s="117"/>
      <c r="D67" s="117">
        <v>1</v>
      </c>
      <c r="E67" s="117"/>
      <c r="F67" s="117"/>
      <c r="G67" s="117"/>
      <c r="H67" s="117"/>
      <c r="I67" s="117"/>
      <c r="J67" s="117"/>
      <c r="K67" s="117"/>
      <c r="L67" s="118"/>
      <c r="M67" s="84">
        <f t="shared" si="5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Mexican Black Beans</v>
      </c>
      <c r="B68" s="128" t="s">
        <v>111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Corn and Basil Salad</v>
      </c>
      <c r="B69" s="128" t="s">
        <v>111</v>
      </c>
      <c r="C69" s="117"/>
      <c r="D69" s="117"/>
      <c r="E69" s="117"/>
      <c r="F69" s="117"/>
      <c r="G69" s="117"/>
      <c r="H69" s="117"/>
      <c r="I69" s="117"/>
      <c r="J69" s="117">
        <v>0.5</v>
      </c>
      <c r="K69" s="117"/>
      <c r="L69" s="118"/>
      <c r="M69" s="84">
        <f t="shared" si="5"/>
        <v>0.5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Salsa</v>
      </c>
      <c r="B70" s="128" t="s">
        <v>114</v>
      </c>
      <c r="C70" s="117"/>
      <c r="D70" s="117"/>
      <c r="E70" s="117"/>
      <c r="F70" s="117"/>
      <c r="G70" s="117"/>
      <c r="H70" s="117">
        <v>0.25</v>
      </c>
      <c r="I70" s="117"/>
      <c r="J70" s="117"/>
      <c r="K70" s="117"/>
      <c r="L70" s="118"/>
      <c r="M70" s="84">
        <f t="shared" si="5"/>
        <v>0.25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Sour Cream</v>
      </c>
      <c r="B71" s="128" t="s">
        <v>119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111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Fruit Selection</v>
      </c>
      <c r="B73" s="128" t="s">
        <v>111</v>
      </c>
      <c r="C73" s="117"/>
      <c r="D73" s="117"/>
      <c r="E73" s="117">
        <v>0.5</v>
      </c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 t="str">
        <f>'Weekly Menus'!C17</f>
        <v>Milk Selection</v>
      </c>
      <c r="B74" s="129" t="s">
        <v>113</v>
      </c>
      <c r="C74" s="117"/>
      <c r="D74" s="117"/>
      <c r="E74" s="117"/>
      <c r="F74" s="117">
        <v>1</v>
      </c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0.25</v>
      </c>
      <c r="I84" s="52">
        <f t="shared" si="6"/>
        <v>0.5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5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Chicken Parmesan</v>
      </c>
      <c r="B93" s="128" t="s">
        <v>120</v>
      </c>
      <c r="C93" s="117">
        <v>2</v>
      </c>
      <c r="D93" s="117"/>
      <c r="E93" s="117"/>
      <c r="F93" s="117"/>
      <c r="G93" s="117"/>
      <c r="H93" s="117">
        <v>0.25</v>
      </c>
      <c r="I93" s="117"/>
      <c r="J93" s="117"/>
      <c r="K93" s="117"/>
      <c r="L93" s="118"/>
      <c r="M93" s="84">
        <f>SUM(G93:L93)</f>
        <v>0.25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Baked Tofu Parmesan</v>
      </c>
      <c r="B94" s="128" t="s">
        <v>121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WG Penne Pasta</v>
      </c>
      <c r="B95" s="128" t="s">
        <v>110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Brussel Sprouts</v>
      </c>
      <c r="B96" s="128" t="s">
        <v>111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Spring Salad</v>
      </c>
      <c r="B97" s="128" t="s">
        <v>110</v>
      </c>
      <c r="C97" s="117"/>
      <c r="D97" s="117"/>
      <c r="E97" s="117"/>
      <c r="F97" s="117"/>
      <c r="G97" s="117">
        <v>0.5</v>
      </c>
      <c r="H97" s="117"/>
      <c r="I97" s="117"/>
      <c r="J97" s="117"/>
      <c r="K97" s="117"/>
      <c r="L97" s="118"/>
      <c r="M97" s="84">
        <f t="shared" si="8"/>
        <v>0.5</v>
      </c>
    </row>
    <row r="98" spans="1:13" x14ac:dyDescent="0.3">
      <c r="A98" s="83" t="str">
        <f>'Weekly Menus'!D12</f>
        <v>Garlic Bread Stick</v>
      </c>
      <c r="B98" s="128" t="s">
        <v>112</v>
      </c>
      <c r="C98" s="117"/>
      <c r="D98" s="117">
        <v>1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111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Fruit Selection</v>
      </c>
      <c r="B100" s="128" t="s">
        <v>111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 t="str">
        <f>'Weekly Menus'!D15</f>
        <v>Milk Selection</v>
      </c>
      <c r="B101" s="128" t="s">
        <v>122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3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0.5</v>
      </c>
      <c r="H113" s="51">
        <f t="shared" si="9"/>
        <v>0.25</v>
      </c>
      <c r="I113" s="52">
        <f t="shared" si="9"/>
        <v>0</v>
      </c>
      <c r="J113" s="53">
        <f t="shared" si="9"/>
        <v>0</v>
      </c>
      <c r="K113" s="54">
        <f t="shared" si="9"/>
        <v>0.5</v>
      </c>
      <c r="L113" s="55">
        <f t="shared" si="9"/>
        <v>0</v>
      </c>
      <c r="M113" s="56">
        <f>SUM(G113:L113)</f>
        <v>1.25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8" t="s">
        <v>12</v>
      </c>
      <c r="B115" s="16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Spring Week 5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Breaded Fish Filet</v>
      </c>
      <c r="B122" s="128" t="s">
        <v>120</v>
      </c>
      <c r="C122" s="117">
        <v>2</v>
      </c>
      <c r="D122" s="117">
        <v>0.5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Tartar Sauce</v>
      </c>
      <c r="B123" s="128" t="s">
        <v>119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Roasted Red Potato Wedges</v>
      </c>
      <c r="B124" s="128" t="s">
        <v>111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Butternut Souffle</v>
      </c>
      <c r="B125" s="128" t="s">
        <v>111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1"/>
        <v>0.5</v>
      </c>
    </row>
    <row r="126" spans="1:13" x14ac:dyDescent="0.3">
      <c r="A126" s="83" t="str">
        <f>'Weekly Menus'!E11</f>
        <v>WG Biscuit</v>
      </c>
      <c r="B126" s="128" t="s">
        <v>123</v>
      </c>
      <c r="C126" s="117"/>
      <c r="D126" s="117">
        <v>2</v>
      </c>
      <c r="E126" s="117"/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111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111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113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2.5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0.5</v>
      </c>
      <c r="I142" s="52">
        <f t="shared" si="12"/>
        <v>0</v>
      </c>
      <c r="J142" s="53">
        <f t="shared" si="12"/>
        <v>0.5</v>
      </c>
      <c r="K142" s="54">
        <f t="shared" si="12"/>
        <v>0</v>
      </c>
      <c r="L142" s="55">
        <f t="shared" si="12"/>
        <v>0</v>
      </c>
      <c r="M142" s="56">
        <f>SUM(G142:L142)</f>
        <v>1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8" t="s">
        <v>12</v>
      </c>
      <c r="B144" s="16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70" t="s">
        <v>10</v>
      </c>
      <c r="B146" s="171"/>
      <c r="C146" s="21">
        <f t="shared" ref="C146:M146" si="13">SUM(C26,C55,C84,C113,C142)</f>
        <v>10.5</v>
      </c>
      <c r="D146" s="22">
        <f t="shared" si="13"/>
        <v>12.5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1.25</v>
      </c>
      <c r="I146" s="26">
        <f t="shared" si="13"/>
        <v>0.5</v>
      </c>
      <c r="J146" s="27">
        <f t="shared" si="13"/>
        <v>1.5</v>
      </c>
      <c r="K146" s="29">
        <f t="shared" si="13"/>
        <v>1.5</v>
      </c>
      <c r="L146" s="28">
        <f t="shared" si="13"/>
        <v>0</v>
      </c>
      <c r="M146" s="44">
        <f t="shared" si="13"/>
        <v>5.75</v>
      </c>
    </row>
    <row r="147" spans="1:13" ht="45" customHeight="1" x14ac:dyDescent="0.3">
      <c r="A147" s="172" t="s">
        <v>19</v>
      </c>
      <c r="B147" s="17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74" t="s">
        <v>13</v>
      </c>
      <c r="B148" s="17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inZkUVJPuZOCo3IpfY0vdEAURlDRdnipIaTWkgREtwuoI++jRz+ET9ThSg1M9BbtVcZ8dlnV871fJQkb3ZoQNA==" saltValue="lSsVlMiqcm+pE/GbK/fRJw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2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9.66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86" t="s">
        <v>70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8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136</v>
      </c>
      <c r="B7" s="148"/>
      <c r="C7" s="148"/>
      <c r="D7" s="149"/>
      <c r="E7" s="268"/>
      <c r="F7" s="269"/>
      <c r="G7" s="269"/>
      <c r="H7" s="272" t="s">
        <v>137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137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138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67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67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Spaghetti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0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Meat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2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0.25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0.25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Marinara Sauce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Cottage Cheese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Buttered Green Beans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0.5</v>
      </c>
      <c r="O19" s="104">
        <f>'K-8 (combined)'!L10</f>
        <v>0</v>
      </c>
      <c r="P19" s="107">
        <f t="shared" si="0"/>
        <v>0.5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Roasted Cauliflower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0.5</v>
      </c>
      <c r="O20" s="104">
        <f>'K-8 (combined)'!L11</f>
        <v>0</v>
      </c>
      <c r="P20" s="107">
        <f t="shared" si="0"/>
        <v>0.5</v>
      </c>
      <c r="Q20" s="205"/>
      <c r="R20" s="205"/>
      <c r="S20" s="206"/>
      <c r="T20" s="207"/>
      <c r="U20" s="205"/>
      <c r="V20" s="206"/>
      <c r="W20" s="211"/>
      <c r="X20" s="212"/>
      <c r="Y20" s="212"/>
      <c r="Z20" s="213"/>
    </row>
    <row r="21" spans="1:26" ht="24" customHeight="1" x14ac:dyDescent="0.3">
      <c r="A21" s="160" t="str">
        <f>'Weekly Menus'!A13</f>
        <v>WG Dinner Roll</v>
      </c>
      <c r="B21" s="120"/>
      <c r="C21" s="130" t="str">
        <f>'K-8 (combined)'!B12</f>
        <v xml:space="preserve">1 - 1 oz. </v>
      </c>
      <c r="D21" s="122"/>
      <c r="E21" s="123"/>
      <c r="F21" s="124"/>
      <c r="G21" s="106">
        <f>'K-8 (combined)'!C12</f>
        <v>0</v>
      </c>
      <c r="H21" s="104">
        <f>'K-8 (combined)'!D12</f>
        <v>1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5"/>
      <c r="R21" s="205"/>
      <c r="S21" s="206"/>
      <c r="T21" s="207"/>
      <c r="U21" s="205"/>
      <c r="V21" s="206"/>
      <c r="W21" s="211"/>
      <c r="X21" s="212"/>
      <c r="Y21" s="212"/>
      <c r="Z21" s="213"/>
    </row>
    <row r="22" spans="1:26" ht="24" customHeight="1" x14ac:dyDescent="0.3">
      <c r="A22" s="160" t="str">
        <f>'Weekly Menus'!A14</f>
        <v>Fruit Selection</v>
      </c>
      <c r="B22" s="120"/>
      <c r="C22" s="130" t="str">
        <f>'K-8 (combined)'!B13</f>
        <v>1/2 cup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0.5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 t="str">
        <f>'Weekly Menus'!A15</f>
        <v>Fruit Selection</v>
      </c>
      <c r="B23" s="120"/>
      <c r="C23" s="130" t="str">
        <f>'K-8 (combined)'!B14</f>
        <v>1/2 cup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0.5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 t="str">
        <f>'Weekly Menus'!A16</f>
        <v>Milk Selection</v>
      </c>
      <c r="B24" s="120"/>
      <c r="C24" s="130" t="str">
        <f>'K-8 (combined)'!B15</f>
        <v xml:space="preserve">8 oz. 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1</v>
      </c>
      <c r="O34" s="102">
        <f t="shared" si="1"/>
        <v>0</v>
      </c>
      <c r="P34" s="110">
        <f t="shared" si="1"/>
        <v>1.25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1</v>
      </c>
      <c r="O35" s="103">
        <f t="shared" si="2"/>
        <v>0</v>
      </c>
      <c r="P35" s="111">
        <f t="shared" si="2"/>
        <v>1.25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86" t="s">
        <v>70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8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136</v>
      </c>
      <c r="B43" s="148"/>
      <c r="C43" s="148"/>
      <c r="D43" s="149"/>
      <c r="E43" s="268"/>
      <c r="F43" s="269"/>
      <c r="G43" s="269"/>
      <c r="H43" s="272" t="s">
        <v>137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137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138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67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67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Scrambled Eggs</v>
      </c>
      <c r="B51" s="120"/>
      <c r="C51" s="130" t="str">
        <f>'K-8 (combined)'!B35</f>
        <v>1/4 cup</v>
      </c>
      <c r="D51" s="93"/>
      <c r="E51" s="82"/>
      <c r="F51" s="92"/>
      <c r="G51" s="106">
        <f>'K-8 (combined)'!C35</f>
        <v>2</v>
      </c>
      <c r="H51" s="104">
        <f>'K-8 (combined)'!D35</f>
        <v>0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Sausage Patties</v>
      </c>
      <c r="B52" s="120"/>
      <c r="C52" s="130" t="str">
        <f>'K-8 (combined)'!B36</f>
        <v>1 patty</v>
      </c>
      <c r="D52" s="93"/>
      <c r="E52" s="82"/>
      <c r="F52" s="92"/>
      <c r="G52" s="106">
        <f>'K-8 (combined)'!C36</f>
        <v>1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Roasted Potatoes</v>
      </c>
      <c r="B53" s="120"/>
      <c r="C53" s="130" t="str">
        <f>'K-8 (combined)'!B37</f>
        <v>1/2 cup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0.5</v>
      </c>
      <c r="N53" s="104">
        <f>'K-8 (combined)'!K37</f>
        <v>0</v>
      </c>
      <c r="O53" s="104">
        <f>'K-8 (combined)'!L37</f>
        <v>0</v>
      </c>
      <c r="P53" s="107">
        <f t="shared" si="3"/>
        <v>0.5</v>
      </c>
      <c r="Q53" s="205"/>
      <c r="R53" s="205"/>
      <c r="S53" s="206"/>
      <c r="T53" s="207"/>
      <c r="U53" s="205"/>
      <c r="V53" s="206"/>
      <c r="W53" s="211"/>
      <c r="X53" s="212"/>
      <c r="Y53" s="212"/>
      <c r="Z53" s="213"/>
    </row>
    <row r="54" spans="1:26" s="100" customFormat="1" ht="24" customHeight="1" x14ac:dyDescent="0.3">
      <c r="A54" s="160" t="str">
        <f>'Weekly Menus'!B10</f>
        <v>Steamed Broccoli</v>
      </c>
      <c r="B54" s="120"/>
      <c r="C54" s="130" t="str">
        <f>'K-8 (combined)'!B38</f>
        <v>1/2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05"/>
      <c r="R54" s="205"/>
      <c r="S54" s="206"/>
      <c r="T54" s="207"/>
      <c r="U54" s="205"/>
      <c r="V54" s="206"/>
      <c r="W54" s="211"/>
      <c r="X54" s="212"/>
      <c r="Y54" s="212"/>
      <c r="Z54" s="213"/>
    </row>
    <row r="55" spans="1:26" s="100" customFormat="1" ht="24" customHeight="1" x14ac:dyDescent="0.3">
      <c r="A55" s="160" t="str">
        <f>'Weekly Menus'!B11</f>
        <v>WG Berry Pancake</v>
      </c>
      <c r="B55" s="120"/>
      <c r="C55" s="130" t="str">
        <f>'K-8 (combined)'!B39</f>
        <v>2 each</v>
      </c>
      <c r="D55" s="93"/>
      <c r="E55" s="82"/>
      <c r="F55" s="92"/>
      <c r="G55" s="106">
        <f>'K-8 (combined)'!C39</f>
        <v>0</v>
      </c>
      <c r="H55" s="104">
        <f>'K-8 (combined)'!D39</f>
        <v>2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05"/>
      <c r="R55" s="205"/>
      <c r="S55" s="206"/>
      <c r="T55" s="207"/>
      <c r="U55" s="205"/>
      <c r="V55" s="206"/>
      <c r="W55" s="211"/>
      <c r="X55" s="212"/>
      <c r="Y55" s="212"/>
      <c r="Z55" s="213"/>
    </row>
    <row r="56" spans="1:26" s="100" customFormat="1" ht="24" customHeight="1" x14ac:dyDescent="0.3">
      <c r="A56" s="160" t="str">
        <f>'Weekly Menus'!B12</f>
        <v>VT Maple Syrup</v>
      </c>
      <c r="B56" s="120"/>
      <c r="C56" s="130" t="str">
        <f>'K-8 (combined)'!B40</f>
        <v>2 T.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Fruit Selection</v>
      </c>
      <c r="B58" s="120"/>
      <c r="C58" s="130" t="str">
        <f>'K-8 (combined)'!B42</f>
        <v>1/2 cup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0.5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 t="str">
        <f>'Weekly Menus'!B15</f>
        <v>Milk Selection</v>
      </c>
      <c r="B59" s="120"/>
      <c r="C59" s="130" t="str">
        <f>'K-8 (combined)'!B43</f>
        <v xml:space="preserve">8 oz. 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3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5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0.25</v>
      </c>
      <c r="L71" s="103">
        <f t="shared" si="5"/>
        <v>0</v>
      </c>
      <c r="M71" s="103">
        <f t="shared" si="5"/>
        <v>0.5</v>
      </c>
      <c r="N71" s="103">
        <f t="shared" si="5"/>
        <v>1</v>
      </c>
      <c r="O71" s="103">
        <f t="shared" si="5"/>
        <v>0</v>
      </c>
      <c r="P71" s="111">
        <f t="shared" si="5"/>
        <v>2.25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86" t="s">
        <v>70</v>
      </c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8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136</v>
      </c>
      <c r="B79" s="148"/>
      <c r="C79" s="148"/>
      <c r="D79" s="149"/>
      <c r="E79" s="268"/>
      <c r="F79" s="269"/>
      <c r="G79" s="269"/>
      <c r="H79" s="272" t="s">
        <v>137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137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138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67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67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237" t="s">
        <v>36</v>
      </c>
      <c r="R85" s="215"/>
      <c r="S85" s="238"/>
      <c r="T85" s="214" t="s">
        <v>37</v>
      </c>
      <c r="U85" s="215"/>
      <c r="V85" s="216"/>
      <c r="W85" s="220" t="s">
        <v>38</v>
      </c>
      <c r="X85" s="221"/>
      <c r="Y85" s="221"/>
      <c r="Z85" s="222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39"/>
      <c r="R86" s="218"/>
      <c r="S86" s="240"/>
      <c r="T86" s="217"/>
      <c r="U86" s="218"/>
      <c r="V86" s="219"/>
      <c r="W86" s="223"/>
      <c r="X86" s="224"/>
      <c r="Y86" s="224"/>
      <c r="Z86" s="225"/>
    </row>
    <row r="87" spans="1:26" s="100" customFormat="1" ht="24" customHeight="1" x14ac:dyDescent="0.3">
      <c r="A87" s="160" t="str">
        <f>'Weekly Menus'!C7</f>
        <v>WG Corn Nachos with Beef</v>
      </c>
      <c r="B87" s="120"/>
      <c r="C87" s="130" t="str">
        <f>'K-8 (combined)'!B64</f>
        <v>10 chips/1/4 cup</v>
      </c>
      <c r="D87" s="122"/>
      <c r="E87" s="123"/>
      <c r="F87" s="124"/>
      <c r="G87" s="106">
        <f>'K-8 (combined)'!C64</f>
        <v>1</v>
      </c>
      <c r="H87" s="104">
        <f>'K-8 (combined)'!D64</f>
        <v>1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WG Corn Nachos with Beans</v>
      </c>
      <c r="B88" s="120"/>
      <c r="C88" s="130" t="str">
        <f>'K-8 (combined)'!B65</f>
        <v>10 chips/ 1/4 cup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Homemade Cheese Sauce</v>
      </c>
      <c r="B89" s="120"/>
      <c r="C89" s="130" t="str">
        <f>'K-8 (combined)'!B66</f>
        <v>1/4 cup</v>
      </c>
      <c r="D89" s="122"/>
      <c r="E89" s="123"/>
      <c r="F89" s="124"/>
      <c r="G89" s="106">
        <f>'K-8 (combined)'!C66</f>
        <v>1</v>
      </c>
      <c r="H89" s="104">
        <f>'K-8 (combined)'!D66</f>
        <v>0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Brown Rice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1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Mexican Black Beans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0.5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>Corn and Basil Salad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0.5</v>
      </c>
      <c r="N92" s="104">
        <f>'K-8 (combined)'!K69</f>
        <v>0</v>
      </c>
      <c r="O92" s="104">
        <f>'K-8 (combined)'!L69</f>
        <v>0</v>
      </c>
      <c r="P92" s="107">
        <f t="shared" si="6"/>
        <v>0.5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>Salsa</v>
      </c>
      <c r="B93" s="120"/>
      <c r="C93" s="130" t="str">
        <f>'K-8 (combined)'!B70</f>
        <v>1/4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0.25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0.25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Sour Cream</v>
      </c>
      <c r="B94" s="120"/>
      <c r="C94" s="130" t="str">
        <f>'K-8 (combined)'!B71</f>
        <v>2 T.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 t="str">
        <f>'Weekly Menus'!C15</f>
        <v>Fruit Selection</v>
      </c>
      <c r="B95" s="120"/>
      <c r="C95" s="130" t="str">
        <f>'K-8 (combined)'!B72</f>
        <v>1/2 cup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0.5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 t="str">
        <f>'Weekly Menus'!C16</f>
        <v>Fruit Selection</v>
      </c>
      <c r="B96" s="120"/>
      <c r="C96" s="130" t="str">
        <f>'K-8 (combined)'!B73</f>
        <v>1/2 cup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0.5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 t="str">
        <f>'Weekly Menus'!C17</f>
        <v>Milk Selection</v>
      </c>
      <c r="B97" s="120"/>
      <c r="C97" s="130" t="str">
        <f>'K-8 (combined)'!B74</f>
        <v xml:space="preserve">8 oz. 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7</v>
      </c>
      <c r="H107" s="103">
        <f t="shared" si="8"/>
        <v>7</v>
      </c>
      <c r="I107" s="103">
        <f t="shared" si="8"/>
        <v>3</v>
      </c>
      <c r="J107" s="103">
        <f t="shared" si="8"/>
        <v>0.5</v>
      </c>
      <c r="K107" s="103">
        <f t="shared" si="8"/>
        <v>0.5</v>
      </c>
      <c r="L107" s="103">
        <f t="shared" si="8"/>
        <v>0.5</v>
      </c>
      <c r="M107" s="103">
        <f t="shared" si="8"/>
        <v>1</v>
      </c>
      <c r="N107" s="103">
        <f t="shared" si="8"/>
        <v>1</v>
      </c>
      <c r="O107" s="103">
        <f t="shared" si="8"/>
        <v>0</v>
      </c>
      <c r="P107" s="111">
        <f t="shared" si="8"/>
        <v>3.5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86" t="s">
        <v>70</v>
      </c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8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136</v>
      </c>
      <c r="B115" s="148"/>
      <c r="C115" s="148"/>
      <c r="D115" s="149"/>
      <c r="E115" s="268"/>
      <c r="F115" s="269"/>
      <c r="G115" s="269"/>
      <c r="H115" s="272" t="s">
        <v>137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137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138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67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67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Chicken Parmesan</v>
      </c>
      <c r="B123" s="120"/>
      <c r="C123" s="130" t="str">
        <f>'K-8 (combined)'!B93</f>
        <v>1 piece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0.25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0.25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Baked Tofu Parmesan</v>
      </c>
      <c r="B124" s="120"/>
      <c r="C124" s="130" t="str">
        <f>'K-8 (combined)'!B94</f>
        <v>4.4 oz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WG Penne Pasta</v>
      </c>
      <c r="B125" s="120"/>
      <c r="C125" s="130" t="str">
        <f>'K-8 (combined)'!B95</f>
        <v>1 cup</v>
      </c>
      <c r="D125" s="122"/>
      <c r="E125" s="123"/>
      <c r="F125" s="124"/>
      <c r="G125" s="106">
        <f>'K-8 (combined)'!C95</f>
        <v>0</v>
      </c>
      <c r="H125" s="104">
        <f>'K-8 (combined)'!D95</f>
        <v>2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Brussel Sprouts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Spring Salad</v>
      </c>
      <c r="B127" s="120"/>
      <c r="C127" s="130" t="str">
        <f>'K-8 (combined)'!B97</f>
        <v>1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0.5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0.5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Garlic Bread Stick</v>
      </c>
      <c r="B128" s="120"/>
      <c r="C128" s="130" t="str">
        <f>'K-8 (combined)'!B98</f>
        <v xml:space="preserve">1 - 1 oz. </v>
      </c>
      <c r="D128" s="122"/>
      <c r="E128" s="123"/>
      <c r="F128" s="124"/>
      <c r="G128" s="106">
        <f>'K-8 (combined)'!C98</f>
        <v>0</v>
      </c>
      <c r="H128" s="104">
        <f>'K-8 (combined)'!D98</f>
        <v>1</v>
      </c>
      <c r="I128" s="104">
        <f>'K-8 (combined)'!E98</f>
        <v>0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Fruit Selection</v>
      </c>
      <c r="B130" s="120"/>
      <c r="C130" s="130" t="str">
        <f>'K-8 (combined)'!B100</f>
        <v>1/2 cup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0.5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 t="str">
        <f>'Weekly Menus'!D15</f>
        <v>Milk Selection</v>
      </c>
      <c r="B131" s="120"/>
      <c r="C131" s="130" t="str">
        <f>'K-8 (combined)'!B101</f>
        <v>8 oz.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0.25</v>
      </c>
      <c r="L142" s="102">
        <f t="shared" si="10"/>
        <v>0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1.25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9</v>
      </c>
      <c r="H143" s="103">
        <f t="shared" si="11"/>
        <v>10</v>
      </c>
      <c r="I143" s="103">
        <f t="shared" si="11"/>
        <v>4</v>
      </c>
      <c r="J143" s="103">
        <f t="shared" si="11"/>
        <v>1</v>
      </c>
      <c r="K143" s="103">
        <f t="shared" si="11"/>
        <v>0.75</v>
      </c>
      <c r="L143" s="103">
        <f t="shared" si="11"/>
        <v>0.5</v>
      </c>
      <c r="M143" s="103">
        <f t="shared" si="11"/>
        <v>1</v>
      </c>
      <c r="N143" s="103">
        <f t="shared" si="11"/>
        <v>1.5</v>
      </c>
      <c r="O143" s="103">
        <f t="shared" si="11"/>
        <v>0</v>
      </c>
      <c r="P143" s="111">
        <f t="shared" si="11"/>
        <v>4.75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86" t="s">
        <v>70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8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136</v>
      </c>
      <c r="B151" s="148"/>
      <c r="C151" s="148"/>
      <c r="D151" s="149"/>
      <c r="E151" s="268"/>
      <c r="F151" s="269"/>
      <c r="G151" s="269"/>
      <c r="H151" s="272" t="s">
        <v>137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137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138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67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67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Breaded Fish Filet</v>
      </c>
      <c r="B159" s="120"/>
      <c r="C159" s="130" t="str">
        <f>'K-8 (combined)'!B122</f>
        <v>1 piece</v>
      </c>
      <c r="D159" s="122"/>
      <c r="E159" s="123"/>
      <c r="F159" s="124"/>
      <c r="G159" s="106">
        <f>'K-8 (combined)'!C122</f>
        <v>2</v>
      </c>
      <c r="H159" s="104">
        <f>'K-8 (combined)'!D122</f>
        <v>1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Tartar Sauce</v>
      </c>
      <c r="B160" s="120"/>
      <c r="C160" s="130" t="str">
        <f>'K-8 (combined)'!B123</f>
        <v>2 T.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Roasted Red Potato Wedges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0.5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Butternut Souffle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0.5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0.5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WG Biscuit</v>
      </c>
      <c r="B163" s="120"/>
      <c r="C163" s="130" t="str">
        <f>'K-8 (combined)'!B126</f>
        <v xml:space="preserve">1 - 2.6 oz. </v>
      </c>
      <c r="D163" s="122"/>
      <c r="E163" s="123"/>
      <c r="F163" s="124"/>
      <c r="G163" s="106">
        <f>'K-8 (combined)'!C126</f>
        <v>0</v>
      </c>
      <c r="H163" s="104">
        <f>'K-8 (combined)'!D126</f>
        <v>2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 xml:space="preserve">8 oz. 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07"/>
      <c r="R177" s="205"/>
      <c r="S177" s="206"/>
      <c r="T177" s="207"/>
      <c r="U177" s="205"/>
      <c r="V177" s="206"/>
      <c r="W177" s="210"/>
      <c r="X177" s="208"/>
      <c r="Y177" s="208"/>
      <c r="Z177" s="209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3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11</v>
      </c>
      <c r="H180" s="103">
        <f t="shared" si="14"/>
        <v>13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1.5</v>
      </c>
      <c r="O180" s="103">
        <f t="shared" si="14"/>
        <v>0</v>
      </c>
      <c r="P180" s="111">
        <f t="shared" si="14"/>
        <v>5.75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</sheetData>
  <sheetProtection algorithmName="SHA-512" hashValue="C2zoG1lzSzjp5xkR3BgRecgOgFNB2o34h8BIogefVWpePuzdh3IdLSo2/cGQUD+w+P0ZbP8d1H0+QCz1LIjgcg==" saltValue="/rWn2fbUyxIjpg3j34RNCg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T16" sqref="T16:V16"/>
    </sheetView>
  </sheetViews>
  <sheetFormatPr defaultRowHeight="14.4" x14ac:dyDescent="0.3"/>
  <cols>
    <col min="1" max="1" width="25.77734375" customWidth="1"/>
    <col min="2" max="2" width="5.77734375" customWidth="1"/>
    <col min="3" max="3" width="10.109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99" t="s">
        <v>71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1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136</v>
      </c>
      <c r="B7" s="148"/>
      <c r="C7" s="148"/>
      <c r="D7" s="149"/>
      <c r="E7" s="268"/>
      <c r="F7" s="269"/>
      <c r="G7" s="269"/>
      <c r="H7" s="272" t="s">
        <v>137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137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138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24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24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Spaghetti</v>
      </c>
      <c r="B15" s="120"/>
      <c r="C15" s="96" t="str">
        <f>'9-12'!B6</f>
        <v>1 cup</v>
      </c>
      <c r="D15" s="122"/>
      <c r="E15" s="123"/>
      <c r="F15" s="124"/>
      <c r="G15" s="106">
        <f>'9-12'!C6</f>
        <v>0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Meat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2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0.25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0.25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Marinara Sauce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Cottage Cheese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Buttered Green Beans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0.5</v>
      </c>
      <c r="O19" s="104">
        <f>'9-12'!L10</f>
        <v>0</v>
      </c>
      <c r="P19" s="107">
        <f t="shared" si="0"/>
        <v>0.5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Roasted Cauliflower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0.5</v>
      </c>
      <c r="O20" s="104">
        <f>'9-12'!L11</f>
        <v>0</v>
      </c>
      <c r="P20" s="107">
        <f t="shared" si="0"/>
        <v>0.5</v>
      </c>
      <c r="Q20" s="207"/>
      <c r="R20" s="205"/>
      <c r="S20" s="206"/>
      <c r="T20" s="207"/>
      <c r="U20" s="205"/>
      <c r="V20" s="206"/>
      <c r="W20" s="210"/>
      <c r="X20" s="208"/>
      <c r="Y20" s="208"/>
      <c r="Z20" s="209"/>
    </row>
    <row r="21" spans="1:26" ht="24" customHeight="1" x14ac:dyDescent="0.3">
      <c r="A21" s="160" t="str">
        <f>'Weekly Menus'!A13</f>
        <v>WG Dinner Roll</v>
      </c>
      <c r="B21" s="120"/>
      <c r="C21" s="96" t="str">
        <f>'9-12'!B12</f>
        <v xml:space="preserve">1 - 1 oz. </v>
      </c>
      <c r="D21" s="122"/>
      <c r="E21" s="123"/>
      <c r="F21" s="124"/>
      <c r="G21" s="106">
        <f>'9-12'!C12</f>
        <v>0</v>
      </c>
      <c r="H21" s="104">
        <f>'9-12'!D12</f>
        <v>1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07"/>
      <c r="R21" s="205"/>
      <c r="S21" s="206"/>
      <c r="T21" s="207"/>
      <c r="U21" s="205"/>
      <c r="V21" s="206"/>
      <c r="W21" s="210"/>
      <c r="X21" s="208"/>
      <c r="Y21" s="208"/>
      <c r="Z21" s="209"/>
    </row>
    <row r="22" spans="1:26" ht="24" customHeight="1" x14ac:dyDescent="0.3">
      <c r="A22" s="160" t="str">
        <f>'Weekly Menus'!A14</f>
        <v>Fruit Selection</v>
      </c>
      <c r="B22" s="120"/>
      <c r="C22" s="96" t="str">
        <f>'9-12'!B13</f>
        <v>1/2 cup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0.5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 t="str">
        <f>'Weekly Menus'!A15</f>
        <v>Fruit Selection</v>
      </c>
      <c r="B23" s="120"/>
      <c r="C23" s="96" t="str">
        <f>'9-12'!B14</f>
        <v>1/2 cup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0.5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 t="str">
        <f>'Weekly Menus'!A16</f>
        <v>Milk Selection</v>
      </c>
      <c r="B24" s="120"/>
      <c r="C24" s="96" t="str">
        <f>'9-12'!B15</f>
        <v xml:space="preserve">8 oz. 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1</v>
      </c>
      <c r="O34" s="102">
        <f t="shared" si="1"/>
        <v>0</v>
      </c>
      <c r="P34" s="110">
        <f t="shared" si="1"/>
        <v>1.25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1</v>
      </c>
      <c r="O35" s="103">
        <f t="shared" si="2"/>
        <v>0</v>
      </c>
      <c r="P35" s="111">
        <f t="shared" si="2"/>
        <v>1.25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99" t="s">
        <v>71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1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136</v>
      </c>
      <c r="B43" s="148"/>
      <c r="C43" s="148"/>
      <c r="D43" s="149"/>
      <c r="E43" s="268"/>
      <c r="F43" s="269"/>
      <c r="G43" s="269"/>
      <c r="H43" s="272" t="s">
        <v>137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137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138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24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24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Scrambled Eggs</v>
      </c>
      <c r="B51" s="120"/>
      <c r="C51" s="96" t="str">
        <f>'9-12'!B35</f>
        <v>1/4 cup</v>
      </c>
      <c r="D51" s="122"/>
      <c r="E51" s="123"/>
      <c r="F51" s="124"/>
      <c r="G51" s="106">
        <f>'9-12'!C35</f>
        <v>2</v>
      </c>
      <c r="H51" s="104">
        <f>'9-12'!D35</f>
        <v>0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Sausage Patties</v>
      </c>
      <c r="B52" s="120"/>
      <c r="C52" s="96" t="str">
        <f>'9-12'!B36</f>
        <v>1 Patty</v>
      </c>
      <c r="D52" s="122"/>
      <c r="E52" s="123"/>
      <c r="F52" s="124"/>
      <c r="G52" s="106">
        <f>'9-12'!C36</f>
        <v>0.5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Roasted Potatoes</v>
      </c>
      <c r="B53" s="120"/>
      <c r="C53" s="96" t="str">
        <f>'9-12'!B37</f>
        <v>1/2 cup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0.5</v>
      </c>
      <c r="N53" s="104">
        <f>'9-12'!K37</f>
        <v>0</v>
      </c>
      <c r="O53" s="104">
        <f>'9-12'!L37</f>
        <v>0</v>
      </c>
      <c r="P53" s="107">
        <f t="shared" si="3"/>
        <v>0.5</v>
      </c>
      <c r="Q53" s="207"/>
      <c r="R53" s="205"/>
      <c r="S53" s="206"/>
      <c r="T53" s="207"/>
      <c r="U53" s="205"/>
      <c r="V53" s="206"/>
      <c r="W53" s="210"/>
      <c r="X53" s="208"/>
      <c r="Y53" s="208"/>
      <c r="Z53" s="209"/>
    </row>
    <row r="54" spans="1:26" s="100" customFormat="1" ht="24" customHeight="1" x14ac:dyDescent="0.3">
      <c r="A54" s="160" t="str">
        <f>'Weekly Menus'!B10</f>
        <v>Steamed Broccoli</v>
      </c>
      <c r="B54" s="120"/>
      <c r="C54" s="96" t="str">
        <f>'9-12'!B38</f>
        <v>1/2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07"/>
      <c r="R54" s="205"/>
      <c r="S54" s="206"/>
      <c r="T54" s="207"/>
      <c r="U54" s="205"/>
      <c r="V54" s="206"/>
      <c r="W54" s="210"/>
      <c r="X54" s="208"/>
      <c r="Y54" s="208"/>
      <c r="Z54" s="209"/>
    </row>
    <row r="55" spans="1:26" s="100" customFormat="1" ht="24" customHeight="1" x14ac:dyDescent="0.3">
      <c r="A55" s="160" t="str">
        <f>'Weekly Menus'!B11</f>
        <v>WG Berry Pancake</v>
      </c>
      <c r="B55" s="120"/>
      <c r="C55" s="96" t="str">
        <f>'9-12'!B39</f>
        <v>3 each</v>
      </c>
      <c r="D55" s="122"/>
      <c r="E55" s="123"/>
      <c r="F55" s="124"/>
      <c r="G55" s="106">
        <f>'9-12'!C39</f>
        <v>0</v>
      </c>
      <c r="H55" s="104">
        <f>'9-12'!D39</f>
        <v>2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07"/>
      <c r="R55" s="205"/>
      <c r="S55" s="206"/>
      <c r="T55" s="207"/>
      <c r="U55" s="205"/>
      <c r="V55" s="206"/>
      <c r="W55" s="210"/>
      <c r="X55" s="208"/>
      <c r="Y55" s="208"/>
      <c r="Z55" s="209"/>
    </row>
    <row r="56" spans="1:26" s="100" customFormat="1" ht="24" customHeight="1" x14ac:dyDescent="0.3">
      <c r="A56" s="160" t="str">
        <f>'Weekly Menus'!B12</f>
        <v>VT Maple Syrup</v>
      </c>
      <c r="B56" s="120"/>
      <c r="C56" s="96" t="str">
        <f>'9-12'!B40</f>
        <v xml:space="preserve">2 T. 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Fruit Selection</v>
      </c>
      <c r="B58" s="120"/>
      <c r="C58" s="96" t="str">
        <f>'9-12'!B42</f>
        <v>1/2 cup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0.5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 t="str">
        <f>'Weekly Menus'!B15</f>
        <v>Milk Selection</v>
      </c>
      <c r="B59" s="120"/>
      <c r="C59" s="96" t="str">
        <f>'9-12'!B43</f>
        <v xml:space="preserve">8 oz. 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2.5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4.5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0.25</v>
      </c>
      <c r="L71" s="103">
        <f t="shared" si="5"/>
        <v>0</v>
      </c>
      <c r="M71" s="103">
        <f t="shared" si="5"/>
        <v>0.5</v>
      </c>
      <c r="N71" s="103">
        <f t="shared" si="5"/>
        <v>1</v>
      </c>
      <c r="O71" s="103">
        <f t="shared" si="5"/>
        <v>0</v>
      </c>
      <c r="P71" s="111">
        <f t="shared" si="5"/>
        <v>2.25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99" t="s">
        <v>71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1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136</v>
      </c>
      <c r="B79" s="148"/>
      <c r="C79" s="148"/>
      <c r="D79" s="149"/>
      <c r="E79" s="268"/>
      <c r="F79" s="269"/>
      <c r="G79" s="269"/>
      <c r="H79" s="272" t="s">
        <v>137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137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138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24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24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312" t="s">
        <v>36</v>
      </c>
      <c r="R85" s="303"/>
      <c r="S85" s="313"/>
      <c r="T85" s="302" t="s">
        <v>37</v>
      </c>
      <c r="U85" s="303"/>
      <c r="V85" s="304"/>
      <c r="W85" s="308" t="s">
        <v>38</v>
      </c>
      <c r="X85" s="272"/>
      <c r="Y85" s="272"/>
      <c r="Z85" s="309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4"/>
      <c r="R86" s="306"/>
      <c r="S86" s="315"/>
      <c r="T86" s="305"/>
      <c r="U86" s="306"/>
      <c r="V86" s="307"/>
      <c r="W86" s="310"/>
      <c r="X86" s="273"/>
      <c r="Y86" s="273"/>
      <c r="Z86" s="311"/>
    </row>
    <row r="87" spans="1:26" s="100" customFormat="1" ht="24" customHeight="1" x14ac:dyDescent="0.3">
      <c r="A87" s="160" t="str">
        <f>'Weekly Menus'!C7</f>
        <v>WG Corn Nachos with Beef</v>
      </c>
      <c r="B87" s="120"/>
      <c r="C87" s="96" t="str">
        <f>'9-12'!B64</f>
        <v>10 chips/1/4 cup</v>
      </c>
      <c r="D87" s="122"/>
      <c r="E87" s="123"/>
      <c r="F87" s="124"/>
      <c r="G87" s="106">
        <f>'9-12'!C64</f>
        <v>1</v>
      </c>
      <c r="H87" s="104">
        <f>'9-12'!D64</f>
        <v>1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WG Corn Nachos with Beans</v>
      </c>
      <c r="B88" s="120"/>
      <c r="C88" s="96" t="str">
        <f>'9-12'!B65</f>
        <v>10 chips/ 1/4 cup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Homemade Cheese Sauce</v>
      </c>
      <c r="B89" s="120"/>
      <c r="C89" s="96" t="str">
        <f>'9-12'!B66</f>
        <v>1/4 cup</v>
      </c>
      <c r="D89" s="122"/>
      <c r="E89" s="123"/>
      <c r="F89" s="124"/>
      <c r="G89" s="106">
        <f>'9-12'!C66</f>
        <v>1</v>
      </c>
      <c r="H89" s="104">
        <f>'9-12'!D66</f>
        <v>0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Brown Rice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1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Mexican Black Beans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0.5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>Corn and Basil Salad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0.5</v>
      </c>
      <c r="N92" s="104">
        <f>'9-12'!K69</f>
        <v>0</v>
      </c>
      <c r="O92" s="104">
        <f>'9-12'!L69</f>
        <v>0</v>
      </c>
      <c r="P92" s="107">
        <f t="shared" si="6"/>
        <v>0.5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>Salsa</v>
      </c>
      <c r="B93" s="120"/>
      <c r="C93" s="96" t="str">
        <f>'9-12'!B70</f>
        <v>1/4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0.25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0.25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Sour Cream</v>
      </c>
      <c r="B94" s="120"/>
      <c r="C94" s="96" t="str">
        <f>'9-12'!B71</f>
        <v>2 T.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 t="str">
        <f>'Weekly Menus'!C15</f>
        <v>Fruit Selection</v>
      </c>
      <c r="B95" s="120"/>
      <c r="C95" s="96" t="str">
        <f>'9-12'!B72</f>
        <v>1/2 cup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0.5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 t="str">
        <f>'Weekly Menus'!C16</f>
        <v>Fruit Selection</v>
      </c>
      <c r="B96" s="120"/>
      <c r="C96" s="96" t="str">
        <f>'9-12'!B73</f>
        <v>1/2 cup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0.5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 t="str">
        <f>'Weekly Menus'!C17</f>
        <v>Milk Selection</v>
      </c>
      <c r="B97" s="120"/>
      <c r="C97" s="96" t="str">
        <f>'9-12'!B74</f>
        <v xml:space="preserve">8 oz. 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6.5</v>
      </c>
      <c r="H107" s="103">
        <f t="shared" si="8"/>
        <v>7</v>
      </c>
      <c r="I107" s="103">
        <f t="shared" si="8"/>
        <v>3</v>
      </c>
      <c r="J107" s="103">
        <f t="shared" si="8"/>
        <v>0.5</v>
      </c>
      <c r="K107" s="103">
        <f t="shared" si="8"/>
        <v>0.5</v>
      </c>
      <c r="L107" s="103">
        <f t="shared" si="8"/>
        <v>0.5</v>
      </c>
      <c r="M107" s="103">
        <f t="shared" si="8"/>
        <v>1</v>
      </c>
      <c r="N107" s="103">
        <f t="shared" si="8"/>
        <v>1</v>
      </c>
      <c r="O107" s="103">
        <f t="shared" si="8"/>
        <v>0</v>
      </c>
      <c r="P107" s="111">
        <f t="shared" si="8"/>
        <v>3.5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99" t="s">
        <v>71</v>
      </c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301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136</v>
      </c>
      <c r="B115" s="148"/>
      <c r="C115" s="148"/>
      <c r="D115" s="149"/>
      <c r="E115" s="268"/>
      <c r="F115" s="269"/>
      <c r="G115" s="269"/>
      <c r="H115" s="272" t="s">
        <v>137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137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138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24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24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Chicken Parmesan</v>
      </c>
      <c r="B123" s="120"/>
      <c r="C123" s="96" t="str">
        <f>'9-12'!B93</f>
        <v>1 piece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0.25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0.25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Baked Tofu Parmesan</v>
      </c>
      <c r="B124" s="120"/>
      <c r="C124" s="96" t="str">
        <f>'9-12'!B94</f>
        <v>4.4 oz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WG Penne Pasta</v>
      </c>
      <c r="B125" s="120"/>
      <c r="C125" s="96" t="str">
        <f>'9-12'!B95</f>
        <v>1 cup</v>
      </c>
      <c r="D125" s="122"/>
      <c r="E125" s="123"/>
      <c r="F125" s="124"/>
      <c r="G125" s="106">
        <f>'9-12'!C95</f>
        <v>0</v>
      </c>
      <c r="H125" s="104">
        <f>'9-12'!D95</f>
        <v>2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Brussel Sprouts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Spring Salad</v>
      </c>
      <c r="B127" s="120"/>
      <c r="C127" s="96" t="str">
        <f>'9-12'!B97</f>
        <v>1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0.5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0.5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Garlic Bread Stick</v>
      </c>
      <c r="B128" s="120"/>
      <c r="C128" s="96" t="str">
        <f>'9-12'!B98</f>
        <v xml:space="preserve">1 - 1 oz. </v>
      </c>
      <c r="D128" s="122"/>
      <c r="E128" s="123"/>
      <c r="F128" s="124"/>
      <c r="G128" s="106">
        <f>'9-12'!C98</f>
        <v>0</v>
      </c>
      <c r="H128" s="104">
        <f>'9-12'!D98</f>
        <v>1</v>
      </c>
      <c r="I128" s="104">
        <f>'9-12'!E98</f>
        <v>0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Fruit Selection</v>
      </c>
      <c r="B130" s="120"/>
      <c r="C130" s="96" t="str">
        <f>'9-12'!B100</f>
        <v>1/2 cup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0.5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 t="str">
        <f>'Weekly Menus'!D15</f>
        <v>Milk Selection</v>
      </c>
      <c r="B131" s="120"/>
      <c r="C131" s="96" t="str">
        <f>'9-12'!B101</f>
        <v>8 oz.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0.25</v>
      </c>
      <c r="L142" s="102">
        <f t="shared" si="10"/>
        <v>0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1.25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8.5</v>
      </c>
      <c r="H143" s="103">
        <f t="shared" si="11"/>
        <v>10</v>
      </c>
      <c r="I143" s="103">
        <f t="shared" si="11"/>
        <v>4</v>
      </c>
      <c r="J143" s="103">
        <f t="shared" si="11"/>
        <v>1</v>
      </c>
      <c r="K143" s="103">
        <f t="shared" si="11"/>
        <v>0.75</v>
      </c>
      <c r="L143" s="103">
        <f t="shared" si="11"/>
        <v>0.5</v>
      </c>
      <c r="M143" s="103">
        <f t="shared" si="11"/>
        <v>1</v>
      </c>
      <c r="N143" s="103">
        <f t="shared" si="11"/>
        <v>1.5</v>
      </c>
      <c r="O143" s="103">
        <f t="shared" si="11"/>
        <v>0</v>
      </c>
      <c r="P143" s="111">
        <f t="shared" si="11"/>
        <v>4.75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99" t="s">
        <v>71</v>
      </c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1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136</v>
      </c>
      <c r="B151" s="148"/>
      <c r="C151" s="148"/>
      <c r="D151" s="149"/>
      <c r="E151" s="268"/>
      <c r="F151" s="269"/>
      <c r="G151" s="269"/>
      <c r="H151" s="272" t="s">
        <v>137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137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138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24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24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Breaded Fish Filet</v>
      </c>
      <c r="B159" s="120"/>
      <c r="C159" s="96" t="str">
        <f>'9-12'!B122</f>
        <v>1 piece</v>
      </c>
      <c r="D159" s="122"/>
      <c r="E159" s="123"/>
      <c r="F159" s="124"/>
      <c r="G159" s="106">
        <f>'9-12'!C122</f>
        <v>2</v>
      </c>
      <c r="H159" s="104">
        <f>'9-12'!D122</f>
        <v>0.5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Tartar Sauce</v>
      </c>
      <c r="B160" s="120"/>
      <c r="C160" s="96" t="str">
        <f>'9-12'!B123</f>
        <v>2 T.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Roasted Red Potato Wedges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0.5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Butternut Souffle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0.5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0.5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WG Biscuit</v>
      </c>
      <c r="B163" s="120"/>
      <c r="C163" s="96" t="str">
        <f>'9-12'!B126</f>
        <v xml:space="preserve">1 - 2.6 oz. </v>
      </c>
      <c r="D163" s="122"/>
      <c r="E163" s="123"/>
      <c r="F163" s="124"/>
      <c r="G163" s="106">
        <f>'9-12'!C126</f>
        <v>0</v>
      </c>
      <c r="H163" s="104">
        <f>'9-12'!D126</f>
        <v>2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 xml:space="preserve">8 oz. 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19"/>
      <c r="R177" s="320"/>
      <c r="S177" s="321"/>
      <c r="T177" s="319"/>
      <c r="U177" s="320"/>
      <c r="V177" s="321"/>
      <c r="W177" s="316"/>
      <c r="X177" s="317"/>
      <c r="Y177" s="317"/>
      <c r="Z177" s="318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10.5</v>
      </c>
      <c r="H180" s="103">
        <f t="shared" si="14"/>
        <v>12.5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1.5</v>
      </c>
      <c r="O180" s="103">
        <f t="shared" si="14"/>
        <v>0</v>
      </c>
      <c r="P180" s="111">
        <f t="shared" si="14"/>
        <v>5.75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QjSLyjRVseVFuupWlzcy+/UlzHCESobavPhVNdHt+lsXUUgNKcqKh2XV5bsETSHl4a4A7o1Y2KW/feJK+MrWGg==" saltValue="QWQo+QCzJj+c5Nb6swAO8Q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412080-DCF0-4585-B538-1E63A78888EA}"/>
</file>

<file path=customXml/itemProps2.xml><?xml version="1.0" encoding="utf-8"?>
<ds:datastoreItem xmlns:ds="http://schemas.openxmlformats.org/officeDocument/2006/customXml" ds:itemID="{9CA9D167-062B-4539-8648-16823A859F28}"/>
</file>

<file path=customXml/itemProps3.xml><?xml version="1.0" encoding="utf-8"?>
<ds:datastoreItem xmlns:ds="http://schemas.openxmlformats.org/officeDocument/2006/customXml" ds:itemID="{4CF22170-EA2F-48F2-BFBB-751E2A0A7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2021-09-08T14:28:35Z</cp:lastPrinted>
  <dcterms:created xsi:type="dcterms:W3CDTF">2012-02-29T16:24:13Z</dcterms:created>
  <dcterms:modified xsi:type="dcterms:W3CDTF">2021-09-13T10:06:40Z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