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EC87CD62-CF6C-40AE-8FEE-0034BB8EA919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1" l="1"/>
  <c r="A177" i="22"/>
  <c r="C177" i="22"/>
  <c r="G177" i="22"/>
  <c r="H177" i="22"/>
  <c r="I177" i="22"/>
  <c r="J177" i="22"/>
  <c r="K177" i="22"/>
  <c r="P177" i="22" s="1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P55" i="18" s="1"/>
  <c r="N55" i="18"/>
  <c r="O55" i="18"/>
  <c r="P20" i="18" l="1"/>
  <c r="P21" i="18"/>
  <c r="P53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D142" i="3"/>
  <c r="C142" i="3"/>
  <c r="C144" i="3" s="1"/>
  <c r="D113" i="3"/>
  <c r="C113" i="3"/>
  <c r="D84" i="3"/>
  <c r="D86" i="3" s="1"/>
  <c r="C84" i="3"/>
  <c r="C86" i="3" s="1"/>
  <c r="D55" i="3"/>
  <c r="D57" i="3" s="1"/>
  <c r="C55" i="3"/>
  <c r="C57" i="3" s="1"/>
  <c r="D26" i="3"/>
  <c r="D28" i="3" s="1"/>
  <c r="C26" i="3"/>
  <c r="C28" i="3" s="1"/>
  <c r="D142" i="21"/>
  <c r="D144" i="21" s="1"/>
  <c r="C142" i="21"/>
  <c r="C144" i="21" s="1"/>
  <c r="D113" i="21"/>
  <c r="D115" i="21" s="1"/>
  <c r="C113" i="21"/>
  <c r="C115" i="21" s="1"/>
  <c r="D84" i="21"/>
  <c r="C84" i="21"/>
  <c r="D55" i="21"/>
  <c r="D57" i="21" s="1"/>
  <c r="C55" i="21"/>
  <c r="C57" i="21" s="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M113" i="21" s="1"/>
  <c r="M115" i="21" s="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D86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G26" i="21"/>
  <c r="G146" i="21" s="1"/>
  <c r="G148" i="21" s="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M10" i="21"/>
  <c r="A10" i="21"/>
  <c r="M9" i="21"/>
  <c r="A9" i="21"/>
  <c r="M8" i="21"/>
  <c r="A8" i="21"/>
  <c r="M7" i="21"/>
  <c r="A7" i="21"/>
  <c r="M6" i="21"/>
  <c r="A6" i="21"/>
  <c r="B2" i="21"/>
  <c r="J146" i="21"/>
  <c r="J148" i="21" s="1"/>
  <c r="L146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I106" i="18" s="1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M142" i="3" l="1"/>
  <c r="M144" i="3" s="1"/>
  <c r="M113" i="3"/>
  <c r="M115" i="3" s="1"/>
  <c r="M106" i="18"/>
  <c r="E146" i="3"/>
  <c r="E148" i="3" s="1"/>
  <c r="H146" i="21"/>
  <c r="H148" i="21" s="1"/>
  <c r="M179" i="18"/>
  <c r="I142" i="18"/>
  <c r="M55" i="3"/>
  <c r="M57" i="3" s="1"/>
  <c r="P51" i="18"/>
  <c r="P57" i="18"/>
  <c r="K146" i="3"/>
  <c r="K148" i="3" s="1"/>
  <c r="J146" i="3"/>
  <c r="J148" i="3" s="1"/>
  <c r="K146" i="21"/>
  <c r="K148" i="21" s="1"/>
  <c r="D146" i="3"/>
  <c r="D148" i="3" s="1"/>
  <c r="G146" i="3"/>
  <c r="G148" i="3" s="1"/>
  <c r="M26" i="21"/>
  <c r="M28" i="21" s="1"/>
  <c r="C146" i="21"/>
  <c r="C148" i="21" s="1"/>
  <c r="C146" i="3"/>
  <c r="C148" i="3" s="1"/>
  <c r="M142" i="21"/>
  <c r="M144" i="21" s="1"/>
  <c r="F146" i="21"/>
  <c r="F148" i="21" s="1"/>
  <c r="H146" i="3"/>
  <c r="H148" i="3" s="1"/>
  <c r="P58" i="22"/>
  <c r="N179" i="22"/>
  <c r="I146" i="3"/>
  <c r="I148" i="3" s="1"/>
  <c r="E146" i="21"/>
  <c r="E148" i="21" s="1"/>
  <c r="M84" i="3"/>
  <c r="M86" i="3" s="1"/>
  <c r="L146" i="3"/>
  <c r="M55" i="21"/>
  <c r="M57" i="21" s="1"/>
  <c r="F146" i="3"/>
  <c r="F148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G107" i="22" s="1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G35" i="18"/>
  <c r="O71" i="18"/>
  <c r="O180" i="18"/>
  <c r="O35" i="18"/>
  <c r="M26" i="3"/>
  <c r="E28" i="3"/>
  <c r="N34" i="18"/>
  <c r="O71" i="22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71" i="18" l="1"/>
  <c r="G71" i="18"/>
  <c r="J143" i="18"/>
  <c r="G180" i="22"/>
  <c r="H71" i="22"/>
  <c r="O107" i="18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<sst xmlns="http://schemas.openxmlformats.org/spreadsheetml/2006/main" count="866" uniqueCount="130">
  <si>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</si>
  <si>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</si>
  <si>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</si>
  <si>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</si>
  <si>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</si>
  <si>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</si>
  <si>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</si>
  <si>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</si>
  <si>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</si>
  <si>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</si>
  <si>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</si>
  <si>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</si>
  <si>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</si>
  <si>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</si>
  <si>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</si>
  <si>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</si>
  <si>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</si>
  <si>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</si>
  <si>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</si>
  <si>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</si>
  <si>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</si>
  <si>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</si>
  <si>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</si>
  <si>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</si>
  <si>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</si>
  <si>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</si>
  <si>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</si>
  <si>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</si>
  <si>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</si>
  <si>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</si>
  <si>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</si>
  <si>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</si>
  <si>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</si>
  <si>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</si>
  <si>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</si>
  <si>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</si>
  <si>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</si>
  <si>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</si>
  <si>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</si>
  <si>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</si>
  <si>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</si>
  <si>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</si>
  <si>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</si>
  <si>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</si>
  <si>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</si>
  <si>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</si>
  <si>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</si>
  <si>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</si>
  <si>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</si>
  <si>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</si>
  <si>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</si>
  <si>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</si>
  <si>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</si>
  <si>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</si>
  <si>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</si>
  <si>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</si>
  <si>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</si>
  <si>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</si>
  <si>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</si>
  <si>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 xml:space="preserve">     Offer?    Yes _____    No 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</si>
  <si>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</si>
  <si>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</si>
  <si>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</si>
  <si>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</si>
  <si>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</si>
  <si>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</si>
  <si>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</si>
  <si>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</si>
  <si>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</si>
  <si>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</si>
  <si>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</si>
  <si>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</si>
  <si>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</si>
  <si>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</si>
  <si>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</si>
  <si>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</si>
  <si>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</si>
  <si>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</si>
  <si>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</si>
  <si>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</si>
  <si>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</si>
  <si>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</si>
  <si>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</si>
  <si>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</si>
  <si>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</si>
  <si>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Macaroni and Cheeese</t>
  </si>
  <si>
    <t>WG Dinner Roll</t>
  </si>
  <si>
    <t>Fruit Selection</t>
  </si>
  <si>
    <t>Chopped Ham</t>
  </si>
  <si>
    <t xml:space="preserve">Baked Potato </t>
  </si>
  <si>
    <t>Chopped Broccoli</t>
  </si>
  <si>
    <t>Cheddar Cheese</t>
  </si>
  <si>
    <t>Brown Rice</t>
  </si>
  <si>
    <t>Corn</t>
  </si>
  <si>
    <t>Salsa</t>
  </si>
  <si>
    <t>Sour Cream</t>
  </si>
  <si>
    <t>Bean Burrito</t>
  </si>
  <si>
    <t>Milk Selection</t>
  </si>
  <si>
    <t>Crispy Chicken Tenders</t>
  </si>
  <si>
    <t>Crispy Tofu Tenders</t>
  </si>
  <si>
    <t>Vegetarian Baked Beans</t>
  </si>
  <si>
    <t>1 cup</t>
  </si>
  <si>
    <t>1/2 cup</t>
  </si>
  <si>
    <t xml:space="preserve">1 - 1 oz. </t>
  </si>
  <si>
    <t xml:space="preserve">8 oz. </t>
  </si>
  <si>
    <t>1 potato</t>
  </si>
  <si>
    <t>1/4 cup</t>
  </si>
  <si>
    <t>1. 5 oz</t>
  </si>
  <si>
    <t>1 piece</t>
  </si>
  <si>
    <t>1 burrito</t>
  </si>
  <si>
    <t>3 each</t>
  </si>
  <si>
    <t xml:space="preserve">4.4 oz. </t>
  </si>
  <si>
    <t>1 sandwich</t>
  </si>
  <si>
    <t>Cheesy Cornbread</t>
  </si>
  <si>
    <t>Baked Sweet Potato</t>
  </si>
  <si>
    <t>Peas</t>
  </si>
  <si>
    <t>Blueberry Muffin</t>
  </si>
  <si>
    <t>Chicken Burrito</t>
  </si>
  <si>
    <t>Spinach Salad w/ Strawberries</t>
  </si>
  <si>
    <t>Green Beans</t>
  </si>
  <si>
    <t>BBQ Pulled Pork Sandwich on WG Bun</t>
  </si>
  <si>
    <t>Black Bean Burger on WG Bun</t>
  </si>
  <si>
    <t>Basil Roasted Carrots</t>
  </si>
  <si>
    <t>1 muffin</t>
  </si>
  <si>
    <t xml:space="preserve">2 oz. </t>
  </si>
  <si>
    <t>1  cup</t>
  </si>
  <si>
    <t>Spring Week 1</t>
  </si>
  <si>
    <t xml:space="preserve">     OVS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</si>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</sst>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70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126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85</v>
      </c>
      <c r="B7" s="137" t="s">
        <v>89</v>
      </c>
      <c r="C7" s="137" t="s">
        <v>117</v>
      </c>
      <c r="D7" s="137" t="s">
        <v>98</v>
      </c>
      <c r="E7" s="137" t="s">
        <v>120</v>
      </c>
    </row>
    <row r="8" spans="1:5" ht="30" customHeight="1" x14ac:dyDescent="0.3">
      <c r="A8" s="63" t="s">
        <v>114</v>
      </c>
      <c r="B8" s="63" t="s">
        <v>88</v>
      </c>
      <c r="C8" s="63" t="s">
        <v>96</v>
      </c>
      <c r="D8" s="63" t="s">
        <v>99</v>
      </c>
      <c r="E8" s="63" t="s">
        <v>121</v>
      </c>
    </row>
    <row r="9" spans="1:5" ht="30" customHeight="1" x14ac:dyDescent="0.3">
      <c r="A9" s="63" t="s">
        <v>115</v>
      </c>
      <c r="B9" s="63" t="s">
        <v>90</v>
      </c>
      <c r="C9" s="63" t="s">
        <v>92</v>
      </c>
      <c r="D9" s="63" t="s">
        <v>118</v>
      </c>
      <c r="E9" s="63" t="s">
        <v>100</v>
      </c>
    </row>
    <row r="10" spans="1:5" ht="30" customHeight="1" x14ac:dyDescent="0.3">
      <c r="A10" s="63" t="s">
        <v>86</v>
      </c>
      <c r="B10" s="63" t="s">
        <v>91</v>
      </c>
      <c r="C10" s="63" t="s">
        <v>93</v>
      </c>
      <c r="D10" s="63" t="s">
        <v>119</v>
      </c>
      <c r="E10" s="63" t="s">
        <v>122</v>
      </c>
    </row>
    <row r="11" spans="1:5" ht="30" customHeight="1" x14ac:dyDescent="0.3">
      <c r="A11" s="63" t="s">
        <v>87</v>
      </c>
      <c r="B11" s="63" t="s">
        <v>116</v>
      </c>
      <c r="C11" s="63" t="s">
        <v>94</v>
      </c>
      <c r="D11" s="63" t="s">
        <v>113</v>
      </c>
      <c r="E11" s="63" t="s">
        <v>87</v>
      </c>
    </row>
    <row r="12" spans="1:5" ht="30" customHeight="1" x14ac:dyDescent="0.3">
      <c r="A12" s="63" t="s">
        <v>87</v>
      </c>
      <c r="B12" s="63" t="s">
        <v>87</v>
      </c>
      <c r="C12" s="63" t="s">
        <v>95</v>
      </c>
      <c r="D12" s="63" t="s">
        <v>87</v>
      </c>
      <c r="E12" s="63" t="s">
        <v>87</v>
      </c>
    </row>
    <row r="13" spans="1:5" ht="30" customHeight="1" x14ac:dyDescent="0.3">
      <c r="A13" s="114" t="s">
        <v>97</v>
      </c>
      <c r="B13" s="114" t="s">
        <v>87</v>
      </c>
      <c r="C13" s="114" t="s">
        <v>87</v>
      </c>
      <c r="D13" s="114" t="s">
        <v>87</v>
      </c>
      <c r="E13" s="114" t="s">
        <v>97</v>
      </c>
    </row>
    <row r="14" spans="1:5" ht="30" customHeight="1" x14ac:dyDescent="0.3">
      <c r="A14" s="64"/>
      <c r="B14" s="64" t="s">
        <v>95</v>
      </c>
      <c r="C14" s="64" t="s">
        <v>87</v>
      </c>
      <c r="D14" s="64" t="s">
        <v>97</v>
      </c>
      <c r="E14" s="64"/>
    </row>
    <row r="15" spans="1:5" ht="30" customHeight="1" x14ac:dyDescent="0.3">
      <c r="A15" s="64"/>
      <c r="B15" s="64" t="s">
        <v>97</v>
      </c>
      <c r="C15" s="64" t="s">
        <v>97</v>
      </c>
      <c r="D15" s="64"/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Tx8IuyCAVekLgtCRhm65Lo/ue6bIG2HNidKOcZOu1NrXbpuWddxYwqD6ygCtpWZU7V1oBAxC7yDggI/HFzgmUQ==" saltValue="thUslvoV2WTpsSXY7RNGHQ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0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1" t="s">
        <v>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Spring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Macaroni and Cheeese</v>
      </c>
      <c r="B6" s="128" t="s">
        <v>101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Baked Sweet Potato</v>
      </c>
      <c r="B7" s="128" t="s">
        <v>102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Peas</v>
      </c>
      <c r="B8" s="128" t="s">
        <v>102</v>
      </c>
      <c r="C8" s="117"/>
      <c r="D8" s="117"/>
      <c r="E8" s="117"/>
      <c r="F8" s="117"/>
      <c r="G8" s="117"/>
      <c r="H8" s="117"/>
      <c r="I8" s="117"/>
      <c r="J8" s="117">
        <v>0.5</v>
      </c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WG Dinner Roll</v>
      </c>
      <c r="B9" s="128" t="s">
        <v>103</v>
      </c>
      <c r="C9" s="117"/>
      <c r="D9" s="117">
        <v>1</v>
      </c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Fruit Selection</v>
      </c>
      <c r="B10" s="128" t="s">
        <v>102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102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Milk Selection</v>
      </c>
      <c r="B12" s="128" t="s">
        <v>104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74</v>
      </c>
      <c r="D27" s="38" t="s">
        <v>74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1" t="s">
        <v>67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 xml:space="preserve">Baked Potato </v>
      </c>
      <c r="B35" s="128" t="s">
        <v>105</v>
      </c>
      <c r="C35" s="117"/>
      <c r="D35" s="117"/>
      <c r="E35" s="117"/>
      <c r="F35" s="117"/>
      <c r="G35" s="117"/>
      <c r="H35" s="117"/>
      <c r="I35" s="117"/>
      <c r="J35" s="117">
        <v>0.5</v>
      </c>
      <c r="K35" s="117"/>
      <c r="L35" s="118"/>
      <c r="M35" s="84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Chopped Ham</v>
      </c>
      <c r="B36" s="128" t="s">
        <v>107</v>
      </c>
      <c r="C36" s="117">
        <v>1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Chopped Broccoli</v>
      </c>
      <c r="B37" s="128" t="s">
        <v>106</v>
      </c>
      <c r="C37" s="117"/>
      <c r="D37" s="117"/>
      <c r="E37" s="117"/>
      <c r="F37" s="117"/>
      <c r="G37" s="117">
        <v>0.25</v>
      </c>
      <c r="H37" s="117"/>
      <c r="I37" s="117"/>
      <c r="J37" s="117"/>
      <c r="K37" s="117"/>
      <c r="L37" s="118"/>
      <c r="M37" s="84">
        <f t="shared" si="3"/>
        <v>0.25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Cheddar Cheese</v>
      </c>
      <c r="B38" s="128" t="s">
        <v>106</v>
      </c>
      <c r="C38" s="117">
        <v>1</v>
      </c>
      <c r="D38" s="117"/>
      <c r="E38" s="117"/>
      <c r="F38" s="117"/>
      <c r="G38" s="117"/>
      <c r="H38" s="117"/>
      <c r="I38" s="117"/>
      <c r="J38" s="117"/>
      <c r="K38" s="117"/>
      <c r="L38" s="118"/>
      <c r="M38" s="84">
        <f t="shared" si="3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Blueberry Muffin</v>
      </c>
      <c r="B39" s="128" t="s">
        <v>123</v>
      </c>
      <c r="C39" s="117"/>
      <c r="D39" s="117">
        <v>1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Sour Cream</v>
      </c>
      <c r="B42" s="128" t="s">
        <v>124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104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1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0.25</v>
      </c>
      <c r="H55" s="51">
        <f t="shared" si="4"/>
        <v>0</v>
      </c>
      <c r="I55" s="52">
        <f t="shared" si="4"/>
        <v>0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74</v>
      </c>
      <c r="D56" s="38" t="s">
        <v>74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1" t="s">
        <v>67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Chicken Burrito</v>
      </c>
      <c r="B64" s="128" t="s">
        <v>109</v>
      </c>
      <c r="C64" s="117">
        <v>2</v>
      </c>
      <c r="D64" s="117">
        <v>1.5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Burrito</v>
      </c>
      <c r="B65" s="128" t="s">
        <v>109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102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102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Salsa</v>
      </c>
      <c r="B68" s="128" t="s">
        <v>106</v>
      </c>
      <c r="C68" s="117"/>
      <c r="D68" s="117"/>
      <c r="E68" s="117"/>
      <c r="F68" s="117"/>
      <c r="G68" s="117"/>
      <c r="H68" s="117">
        <v>0.25</v>
      </c>
      <c r="I68" s="117"/>
      <c r="J68" s="117"/>
      <c r="K68" s="117"/>
      <c r="L68" s="118"/>
      <c r="M68" s="84">
        <f t="shared" si="6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Sour Cream</v>
      </c>
      <c r="B69" s="128" t="s">
        <v>124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102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102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104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2.5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</v>
      </c>
      <c r="H84" s="51">
        <f t="shared" si="7"/>
        <v>0.25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74</v>
      </c>
      <c r="D85" s="38" t="s">
        <v>74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1" t="s">
        <v>67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Crispy Chicken Tenders</v>
      </c>
      <c r="B93" s="128" t="s">
        <v>110</v>
      </c>
      <c r="C93" s="117">
        <v>2</v>
      </c>
      <c r="D93" s="117">
        <v>1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Crispy Tofu Tenders</v>
      </c>
      <c r="B94" s="128" t="s">
        <v>111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Spinach Salad w/ Strawberries</v>
      </c>
      <c r="B95" s="128" t="s">
        <v>125</v>
      </c>
      <c r="C95" s="117"/>
      <c r="D95" s="117"/>
      <c r="E95" s="117"/>
      <c r="F95" s="117"/>
      <c r="G95" s="117">
        <v>0.5</v>
      </c>
      <c r="H95" s="117"/>
      <c r="I95" s="117"/>
      <c r="J95" s="117"/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Green Beans</v>
      </c>
      <c r="B96" s="128" t="s">
        <v>102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Cheesy Cornbread</v>
      </c>
      <c r="B97" s="128" t="s">
        <v>108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102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102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Milk Selection</v>
      </c>
      <c r="B100" s="128" t="s">
        <v>104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3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0.5</v>
      </c>
      <c r="H113" s="51">
        <f t="shared" si="10"/>
        <v>0</v>
      </c>
      <c r="I113" s="52">
        <f t="shared" si="10"/>
        <v>0</v>
      </c>
      <c r="J113" s="53">
        <f t="shared" si="10"/>
        <v>0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74</v>
      </c>
      <c r="D114" s="38" t="s">
        <v>74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1" t="s">
        <v>67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">
      <c r="A118" s="76" t="s">
        <v>44</v>
      </c>
      <c r="B118" s="77" t="str">
        <f>'Weekly Menus'!B4</f>
        <v>Spring Week 1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BBQ Pulled Pork Sandwich on WG Bun</v>
      </c>
      <c r="B122" s="128" t="s">
        <v>112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Black Bean Burger on WG Bun</v>
      </c>
      <c r="B123" s="128" t="s">
        <v>112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Vegetarian Baked Beans</v>
      </c>
      <c r="B124" s="128" t="s">
        <v>102</v>
      </c>
      <c r="C124" s="117"/>
      <c r="D124" s="117"/>
      <c r="E124" s="117"/>
      <c r="F124" s="117"/>
      <c r="G124" s="117"/>
      <c r="H124" s="117"/>
      <c r="I124" s="117">
        <v>0.5</v>
      </c>
      <c r="J124" s="117"/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Basil Roasted Carrots</v>
      </c>
      <c r="B125" s="128" t="s">
        <v>102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Fruit Selection</v>
      </c>
      <c r="B126" s="128" t="s">
        <v>102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2"/>
        <v>0</v>
      </c>
    </row>
    <row r="127" spans="1:13" ht="15" customHeight="1" x14ac:dyDescent="0.3">
      <c r="A127" s="83" t="str">
        <f>'Weekly Menus'!E12</f>
        <v>Fruit Selection</v>
      </c>
      <c r="B127" s="128" t="s">
        <v>102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Milk Selection</v>
      </c>
      <c r="B128" s="128" t="s">
        <v>104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0.5</v>
      </c>
      <c r="I142" s="52">
        <f t="shared" si="13"/>
        <v>0.5</v>
      </c>
      <c r="J142" s="53">
        <f t="shared" si="13"/>
        <v>0</v>
      </c>
      <c r="K142" s="54">
        <f t="shared" si="13"/>
        <v>0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6" t="s">
        <v>18</v>
      </c>
      <c r="B143" s="177"/>
      <c r="C143" s="38" t="s">
        <v>74</v>
      </c>
      <c r="D143" s="38" t="s">
        <v>74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0" t="s">
        <v>10</v>
      </c>
      <c r="B146" s="181"/>
      <c r="C146" s="21">
        <f t="shared" ref="C146:M146" si="15">SUM(C26,C55,C84,C113,C142)</f>
        <v>10</v>
      </c>
      <c r="D146" s="22">
        <f t="shared" si="15"/>
        <v>10.5</v>
      </c>
      <c r="E146" s="23">
        <f>SUM(E26,E55,E84,E113,E142)</f>
        <v>5</v>
      </c>
      <c r="F146" s="132">
        <f>SUM(F26,F55,F84,F113,F142)</f>
        <v>5</v>
      </c>
      <c r="G146" s="24">
        <f t="shared" si="15"/>
        <v>0.75</v>
      </c>
      <c r="H146" s="25">
        <f t="shared" si="15"/>
        <v>1.25</v>
      </c>
      <c r="I146" s="26">
        <f t="shared" si="15"/>
        <v>0.5</v>
      </c>
      <c r="J146" s="27">
        <f t="shared" si="15"/>
        <v>1.5</v>
      </c>
      <c r="K146" s="29">
        <f t="shared" si="15"/>
        <v>0.5</v>
      </c>
      <c r="L146" s="28">
        <f t="shared" si="15"/>
        <v>0</v>
      </c>
      <c r="M146" s="44">
        <f t="shared" si="15"/>
        <v>4.5</v>
      </c>
    </row>
    <row r="147" spans="1:13" ht="43.2" x14ac:dyDescent="0.3">
      <c r="A147" s="182" t="s">
        <v>19</v>
      </c>
      <c r="B147" s="183"/>
      <c r="C147" s="8" t="s">
        <v>82</v>
      </c>
      <c r="D147" s="8" t="s">
        <v>83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dDF/RGqdjjxfW0BgkaQNbjoTq6ZeoS3Hd1tkq0ROjL67JnmkgEbsSlHE7VFM+/Cc/6Btk8ljGmUCZIN1eX8lFg==" saltValue="+C2YopbqBu3Ks96ZIotJXw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>Spring Week 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64</v>
      </c>
      <c r="C5" s="20" t="s">
        <v>0</v>
      </c>
      <c r="D5" s="19" t="s">
        <v>73</v>
      </c>
      <c r="E5" s="18" t="s">
        <v>1</v>
      </c>
      <c r="F5" s="131" t="s">
        <v>69</v>
      </c>
      <c r="G5" s="12" t="s">
        <v>76</v>
      </c>
      <c r="H5" s="13" t="s">
        <v>77</v>
      </c>
      <c r="I5" s="14" t="s">
        <v>2</v>
      </c>
      <c r="J5" s="15" t="s">
        <v>78</v>
      </c>
      <c r="K5" s="16" t="s">
        <v>79</v>
      </c>
      <c r="L5" s="37" t="s">
        <v>28</v>
      </c>
      <c r="M5" s="17" t="s">
        <v>80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Macaroni and Cheeese</v>
      </c>
      <c r="B6" s="128" t="s">
        <v>101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Baked Sweet Potato</v>
      </c>
      <c r="B7" s="128" t="s">
        <v>102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Peas</v>
      </c>
      <c r="B8" s="128" t="s">
        <v>102</v>
      </c>
      <c r="C8" s="117"/>
      <c r="D8" s="117"/>
      <c r="E8" s="117"/>
      <c r="F8" s="117"/>
      <c r="G8" s="117"/>
      <c r="H8" s="117"/>
      <c r="I8" s="117"/>
      <c r="J8" s="117">
        <v>0.5</v>
      </c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WG Dinner Roll</v>
      </c>
      <c r="B9" s="128" t="s">
        <v>103</v>
      </c>
      <c r="C9" s="117"/>
      <c r="D9" s="117">
        <v>1</v>
      </c>
      <c r="E9" s="117"/>
      <c r="F9" s="117"/>
      <c r="G9" s="117"/>
      <c r="H9" s="117"/>
      <c r="I9" s="117"/>
      <c r="J9" s="117"/>
      <c r="K9" s="117"/>
      <c r="L9" s="117"/>
      <c r="M9" s="84">
        <f t="shared" si="0"/>
        <v>0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Fruit Selection</v>
      </c>
      <c r="B10" s="128" t="s">
        <v>102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102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Milk Selection</v>
      </c>
      <c r="B12" s="128" t="s">
        <v>104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</v>
      </c>
      <c r="L26" s="55">
        <f t="shared" si="1"/>
        <v>0</v>
      </c>
      <c r="M26" s="56">
        <f>SUM(G26:L26)</f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75</v>
      </c>
      <c r="D27" s="38" t="s">
        <v>75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64</v>
      </c>
      <c r="C34" s="20" t="s">
        <v>0</v>
      </c>
      <c r="D34" s="19" t="s">
        <v>73</v>
      </c>
      <c r="E34" s="18" t="s">
        <v>1</v>
      </c>
      <c r="F34" s="131" t="s">
        <v>69</v>
      </c>
      <c r="G34" s="12" t="s">
        <v>76</v>
      </c>
      <c r="H34" s="13" t="s">
        <v>77</v>
      </c>
      <c r="I34" s="14" t="s">
        <v>2</v>
      </c>
      <c r="J34" s="15" t="s">
        <v>78</v>
      </c>
      <c r="K34" s="16" t="s">
        <v>79</v>
      </c>
      <c r="L34" s="37" t="s">
        <v>28</v>
      </c>
      <c r="M34" s="17" t="s">
        <v>80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 xml:space="preserve">Baked Potato </v>
      </c>
      <c r="B35" s="128" t="s">
        <v>105</v>
      </c>
      <c r="C35" s="117"/>
      <c r="D35" s="117"/>
      <c r="E35" s="117"/>
      <c r="F35" s="117"/>
      <c r="G35" s="117"/>
      <c r="H35" s="117"/>
      <c r="I35" s="117"/>
      <c r="J35" s="117">
        <v>0.5</v>
      </c>
      <c r="K35" s="117"/>
      <c r="L35" s="118"/>
      <c r="M35" s="84">
        <f>SUM(G35:L35)</f>
        <v>0.5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Chopped Ham</v>
      </c>
      <c r="B36" s="128" t="s">
        <v>107</v>
      </c>
      <c r="C36" s="117">
        <v>1</v>
      </c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Chopped Broccoli</v>
      </c>
      <c r="B37" s="128" t="s">
        <v>106</v>
      </c>
      <c r="C37" s="117"/>
      <c r="D37" s="117"/>
      <c r="E37" s="117"/>
      <c r="F37" s="117"/>
      <c r="G37" s="117"/>
      <c r="H37" s="117"/>
      <c r="I37" s="117"/>
      <c r="J37" s="117"/>
      <c r="K37" s="117">
        <v>0.25</v>
      </c>
      <c r="L37" s="118"/>
      <c r="M37" s="84">
        <f t="shared" si="2"/>
        <v>0.25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Cheddar Cheese</v>
      </c>
      <c r="B38" s="128" t="s">
        <v>106</v>
      </c>
      <c r="C38" s="117">
        <v>1</v>
      </c>
      <c r="D38" s="117"/>
      <c r="E38" s="117"/>
      <c r="F38" s="117"/>
      <c r="G38" s="117"/>
      <c r="H38" s="117"/>
      <c r="I38" s="117"/>
      <c r="J38" s="117"/>
      <c r="K38" s="117"/>
      <c r="L38" s="118"/>
      <c r="M38" s="84">
        <f t="shared" si="2"/>
        <v>0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Blueberry Muffin</v>
      </c>
      <c r="B39" s="128" t="s">
        <v>123</v>
      </c>
      <c r="C39" s="117"/>
      <c r="D39" s="117">
        <v>2</v>
      </c>
      <c r="E39" s="117"/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102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Fruit Selection</v>
      </c>
      <c r="B41" s="128" t="s">
        <v>102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Sour Cream</v>
      </c>
      <c r="B42" s="128" t="s">
        <v>124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Milk Selection</v>
      </c>
      <c r="B43" s="128" t="s">
        <v>104</v>
      </c>
      <c r="C43" s="117"/>
      <c r="D43" s="117"/>
      <c r="E43" s="117"/>
      <c r="F43" s="117">
        <v>1</v>
      </c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</v>
      </c>
      <c r="H55" s="51">
        <f t="shared" si="3"/>
        <v>0</v>
      </c>
      <c r="I55" s="52">
        <f t="shared" si="3"/>
        <v>0</v>
      </c>
      <c r="J55" s="53">
        <f t="shared" si="3"/>
        <v>0.5</v>
      </c>
      <c r="K55" s="54">
        <f t="shared" si="3"/>
        <v>0.25</v>
      </c>
      <c r="L55" s="55">
        <f t="shared" si="3"/>
        <v>0</v>
      </c>
      <c r="M55" s="56">
        <f>SUM(G55:L55)</f>
        <v>0.75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75</v>
      </c>
      <c r="D56" s="38" t="s">
        <v>75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1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64</v>
      </c>
      <c r="C63" s="20" t="s">
        <v>0</v>
      </c>
      <c r="D63" s="19" t="s">
        <v>73</v>
      </c>
      <c r="E63" s="18" t="s">
        <v>1</v>
      </c>
      <c r="F63" s="131" t="s">
        <v>69</v>
      </c>
      <c r="G63" s="12" t="s">
        <v>76</v>
      </c>
      <c r="H63" s="13" t="s">
        <v>77</v>
      </c>
      <c r="I63" s="14" t="s">
        <v>2</v>
      </c>
      <c r="J63" s="15" t="s">
        <v>78</v>
      </c>
      <c r="K63" s="16" t="s">
        <v>79</v>
      </c>
      <c r="L63" s="37" t="s">
        <v>28</v>
      </c>
      <c r="M63" s="17" t="s">
        <v>80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Chicken Burrito</v>
      </c>
      <c r="B64" s="128" t="s">
        <v>109</v>
      </c>
      <c r="C64" s="117">
        <v>2</v>
      </c>
      <c r="D64" s="117">
        <v>1.5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Bean Burrito</v>
      </c>
      <c r="B65" s="128" t="s">
        <v>109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Brown Rice</v>
      </c>
      <c r="B66" s="128" t="s">
        <v>102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Corn</v>
      </c>
      <c r="B67" s="128" t="s">
        <v>102</v>
      </c>
      <c r="C67" s="117"/>
      <c r="D67" s="117"/>
      <c r="E67" s="117"/>
      <c r="F67" s="117"/>
      <c r="G67" s="117"/>
      <c r="H67" s="117"/>
      <c r="I67" s="117"/>
      <c r="J67" s="117">
        <v>0.5</v>
      </c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Salsa</v>
      </c>
      <c r="B68" s="128" t="s">
        <v>106</v>
      </c>
      <c r="C68" s="117"/>
      <c r="D68" s="117"/>
      <c r="E68" s="117"/>
      <c r="F68" s="117"/>
      <c r="G68" s="117"/>
      <c r="H68" s="117">
        <v>0.25</v>
      </c>
      <c r="I68" s="117"/>
      <c r="J68" s="117"/>
      <c r="K68" s="117"/>
      <c r="L68" s="118"/>
      <c r="M68" s="84">
        <f t="shared" si="5"/>
        <v>0.25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Sour Cream</v>
      </c>
      <c r="B69" s="128" t="s">
        <v>124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102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102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104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2.5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</v>
      </c>
      <c r="H84" s="51">
        <f t="shared" si="6"/>
        <v>0.25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0.75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75</v>
      </c>
      <c r="D85" s="38" t="s">
        <v>75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No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1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64</v>
      </c>
      <c r="C92" s="20" t="s">
        <v>0</v>
      </c>
      <c r="D92" s="19" t="s">
        <v>73</v>
      </c>
      <c r="E92" s="18" t="s">
        <v>1</v>
      </c>
      <c r="F92" s="131" t="s">
        <v>69</v>
      </c>
      <c r="G92" s="12" t="s">
        <v>76</v>
      </c>
      <c r="H92" s="13" t="s">
        <v>77</v>
      </c>
      <c r="I92" s="14" t="s">
        <v>2</v>
      </c>
      <c r="J92" s="15" t="s">
        <v>78</v>
      </c>
      <c r="K92" s="16" t="s">
        <v>79</v>
      </c>
      <c r="L92" s="37" t="s">
        <v>28</v>
      </c>
      <c r="M92" s="17" t="s">
        <v>80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Crispy Chicken Tenders</v>
      </c>
      <c r="B93" s="128" t="s">
        <v>110</v>
      </c>
      <c r="C93" s="117">
        <v>2</v>
      </c>
      <c r="D93" s="117">
        <v>1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Crispy Tofu Tenders</v>
      </c>
      <c r="B94" s="128" t="s">
        <v>111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Spinach Salad w/ Strawberries</v>
      </c>
      <c r="B95" s="128" t="s">
        <v>125</v>
      </c>
      <c r="C95" s="117"/>
      <c r="D95" s="117"/>
      <c r="E95" s="117"/>
      <c r="F95" s="117"/>
      <c r="G95" s="117">
        <v>0.5</v>
      </c>
      <c r="H95" s="117"/>
      <c r="I95" s="117"/>
      <c r="J95" s="117"/>
      <c r="K95" s="117"/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Green Beans</v>
      </c>
      <c r="B96" s="128" t="s">
        <v>102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Cheesy Cornbread</v>
      </c>
      <c r="B97" s="128" t="s">
        <v>108</v>
      </c>
      <c r="C97" s="117"/>
      <c r="D97" s="117">
        <v>2</v>
      </c>
      <c r="E97" s="117"/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102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102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Milk Selection</v>
      </c>
      <c r="B100" s="128" t="s">
        <v>104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3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0.5</v>
      </c>
      <c r="H113" s="51">
        <f t="shared" si="9"/>
        <v>0</v>
      </c>
      <c r="I113" s="52">
        <f t="shared" si="9"/>
        <v>0</v>
      </c>
      <c r="J113" s="53">
        <f t="shared" si="9"/>
        <v>0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75</v>
      </c>
      <c r="D114" s="38" t="s">
        <v>75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>Spring Week 1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64</v>
      </c>
      <c r="C121" s="20" t="s">
        <v>0</v>
      </c>
      <c r="D121" s="19" t="s">
        <v>73</v>
      </c>
      <c r="E121" s="18" t="s">
        <v>1</v>
      </c>
      <c r="F121" s="131" t="s">
        <v>69</v>
      </c>
      <c r="G121" s="12" t="s">
        <v>76</v>
      </c>
      <c r="H121" s="13" t="s">
        <v>77</v>
      </c>
      <c r="I121" s="14" t="s">
        <v>2</v>
      </c>
      <c r="J121" s="15" t="s">
        <v>78</v>
      </c>
      <c r="K121" s="16" t="s">
        <v>79</v>
      </c>
      <c r="L121" s="37" t="s">
        <v>28</v>
      </c>
      <c r="M121" s="17" t="s">
        <v>80</v>
      </c>
    </row>
    <row r="122" spans="1:13" x14ac:dyDescent="0.3">
      <c r="A122" s="83" t="str">
        <f>'Weekly Menus'!E7</f>
        <v>BBQ Pulled Pork Sandwich on WG Bun</v>
      </c>
      <c r="B122" s="128" t="s">
        <v>112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Black Bean Burger on WG Bun</v>
      </c>
      <c r="B123" s="128" t="s">
        <v>112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Vegetarian Baked Beans</v>
      </c>
      <c r="B124" s="128" t="s">
        <v>102</v>
      </c>
      <c r="C124" s="117"/>
      <c r="D124" s="117"/>
      <c r="E124" s="117"/>
      <c r="F124" s="117"/>
      <c r="G124" s="117"/>
      <c r="H124" s="117"/>
      <c r="I124" s="117">
        <v>0.5</v>
      </c>
      <c r="J124" s="117"/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Basil Roasted Carrots</v>
      </c>
      <c r="B125" s="128" t="s">
        <v>102</v>
      </c>
      <c r="C125" s="117"/>
      <c r="D125" s="117"/>
      <c r="E125" s="117"/>
      <c r="F125" s="117"/>
      <c r="G125" s="117"/>
      <c r="H125" s="117">
        <v>0.5</v>
      </c>
      <c r="I125" s="117"/>
      <c r="J125" s="117"/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Fruit Selection</v>
      </c>
      <c r="B126" s="128" t="s">
        <v>102</v>
      </c>
      <c r="C126" s="117"/>
      <c r="D126" s="117"/>
      <c r="E126" s="117">
        <v>0.5</v>
      </c>
      <c r="F126" s="117"/>
      <c r="G126" s="117"/>
      <c r="H126" s="117"/>
      <c r="I126" s="117"/>
      <c r="J126" s="117"/>
      <c r="K126" s="117"/>
      <c r="L126" s="118"/>
      <c r="M126" s="84">
        <f t="shared" si="11"/>
        <v>0</v>
      </c>
    </row>
    <row r="127" spans="1:13" x14ac:dyDescent="0.3">
      <c r="A127" s="83" t="str">
        <f>'Weekly Menus'!E12</f>
        <v>Fruit Selection</v>
      </c>
      <c r="B127" s="128" t="s">
        <v>102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Milk Selection</v>
      </c>
      <c r="B128" s="128" t="s">
        <v>104</v>
      </c>
      <c r="C128" s="117"/>
      <c r="D128" s="117"/>
      <c r="E128" s="117"/>
      <c r="F128" s="117">
        <v>1</v>
      </c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>
        <f>'Weekly Menus'!E14</f>
        <v>0</v>
      </c>
      <c r="B129" s="12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0.5</v>
      </c>
      <c r="I142" s="52">
        <f t="shared" si="12"/>
        <v>0.5</v>
      </c>
      <c r="J142" s="53">
        <f t="shared" si="12"/>
        <v>0</v>
      </c>
      <c r="K142" s="54">
        <f t="shared" si="12"/>
        <v>0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6" t="s">
        <v>18</v>
      </c>
      <c r="B143" s="177"/>
      <c r="C143" s="38" t="s">
        <v>75</v>
      </c>
      <c r="D143" s="38" t="s">
        <v>75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0" t="s">
        <v>10</v>
      </c>
      <c r="B146" s="181"/>
      <c r="C146" s="21">
        <f t="shared" ref="C146:M146" si="13">SUM(C26,C55,C84,C113,C142)</f>
        <v>10</v>
      </c>
      <c r="D146" s="22">
        <f t="shared" si="13"/>
        <v>11.5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0.5</v>
      </c>
      <c r="H146" s="25">
        <f t="shared" si="13"/>
        <v>1.25</v>
      </c>
      <c r="I146" s="26">
        <f t="shared" si="13"/>
        <v>0.5</v>
      </c>
      <c r="J146" s="27">
        <f t="shared" si="13"/>
        <v>1.5</v>
      </c>
      <c r="K146" s="29">
        <f t="shared" si="13"/>
        <v>0.75</v>
      </c>
      <c r="L146" s="28">
        <f t="shared" si="13"/>
        <v>0</v>
      </c>
      <c r="M146" s="44">
        <f t="shared" si="13"/>
        <v>4.5</v>
      </c>
    </row>
    <row r="147" spans="1:13" ht="45" customHeight="1" x14ac:dyDescent="0.3">
      <c r="A147" s="182" t="s">
        <v>19</v>
      </c>
      <c r="B147" s="183"/>
      <c r="C147" s="8" t="s">
        <v>84</v>
      </c>
      <c r="D147" s="8" t="s">
        <v>84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81</v>
      </c>
      <c r="L147" s="35"/>
      <c r="M147" s="9" t="s">
        <v>34</v>
      </c>
    </row>
    <row r="148" spans="1:13" ht="15" thickBot="1" x14ac:dyDescent="0.35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bcHReZO8Wp6tnXjRq45/0u6Tk+AYoZyoImFTVzFBZO/PuBEuosngH5Lte+h9Onzt6cOqyzlU14kqDFh7w0H/Sw==" saltValue="F231H9Y4ZSpWSr072OuFgA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1" t="s">
        <v>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127</v>
      </c>
      <c r="B7" s="148"/>
      <c r="C7" s="148"/>
      <c r="D7" s="149"/>
      <c r="E7" s="210"/>
      <c r="F7" s="211"/>
      <c r="G7" s="211"/>
      <c r="H7" s="214" t="s">
        <v>128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128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68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68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66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Macaroni and Cheeese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Baked Sweet Potato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Peas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0.5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WG Dinner Roll</v>
      </c>
      <c r="B18" s="120"/>
      <c r="C18" s="130" t="str">
        <f>'K-8 (combined)'!B9</f>
        <v xml:space="preserve">1 - 1 oz. </v>
      </c>
      <c r="D18" s="122"/>
      <c r="E18" s="123"/>
      <c r="F18" s="124"/>
      <c r="G18" s="106">
        <f>'K-8 (combined)'!C9</f>
        <v>0</v>
      </c>
      <c r="H18" s="104">
        <f>'K-8 (combined)'!D9</f>
        <v>1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</v>
      </c>
      <c r="O18" s="104">
        <f>'K-8 (combined)'!L9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0.5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0"/>
      <c r="R20" s="260"/>
      <c r="S20" s="261"/>
      <c r="T20" s="262"/>
      <c r="U20" s="260"/>
      <c r="V20" s="261"/>
      <c r="W20" s="263"/>
      <c r="X20" s="264"/>
      <c r="Y20" s="264"/>
      <c r="Z20" s="265"/>
    </row>
    <row r="21" spans="1:26" ht="24" customHeight="1" x14ac:dyDescent="0.3">
      <c r="A21" s="160" t="str">
        <f>'Weekly Menus'!A13</f>
        <v>Milk Selection</v>
      </c>
      <c r="B21" s="120"/>
      <c r="C21" s="130" t="str">
        <f>'K-8 (combined)'!B12</f>
        <v xml:space="preserve">8 oz. 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0"/>
      <c r="R21" s="260"/>
      <c r="S21" s="261"/>
      <c r="T21" s="262"/>
      <c r="U21" s="260"/>
      <c r="V21" s="261"/>
      <c r="W21" s="263"/>
      <c r="X21" s="264"/>
      <c r="Y21" s="264"/>
      <c r="Z21" s="265"/>
    </row>
    <row r="22" spans="1:26" ht="24" customHeight="1" x14ac:dyDescent="0.3">
      <c r="A22" s="160">
        <f>'Weekly Menus'!A14</f>
        <v>0</v>
      </c>
      <c r="B22" s="120"/>
      <c r="C22" s="130">
        <f>'K-8 (combined)'!B13</f>
        <v>0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60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65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1" t="s">
        <v>71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127</v>
      </c>
      <c r="B43" s="148"/>
      <c r="C43" s="148"/>
      <c r="D43" s="149"/>
      <c r="E43" s="210"/>
      <c r="F43" s="211"/>
      <c r="G43" s="211"/>
      <c r="H43" s="214" t="s">
        <v>128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128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68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68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66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 xml:space="preserve">Baked Potato </v>
      </c>
      <c r="B51" s="120"/>
      <c r="C51" s="130" t="str">
        <f>'K-8 (combined)'!B35</f>
        <v>1 potato</v>
      </c>
      <c r="D51" s="93"/>
      <c r="E51" s="82"/>
      <c r="F51" s="92"/>
      <c r="G51" s="106">
        <f>'K-8 (combined)'!C35</f>
        <v>0</v>
      </c>
      <c r="H51" s="104">
        <f>'K-8 (combined)'!D35</f>
        <v>0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0.5</v>
      </c>
      <c r="N51" s="104">
        <f>'K-8 (combined)'!K35</f>
        <v>0</v>
      </c>
      <c r="O51" s="104">
        <f>'K-8 (combined)'!L35</f>
        <v>0</v>
      </c>
      <c r="P51" s="107">
        <f>SUM(J51:O51)</f>
        <v>0.5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Chopped Ham</v>
      </c>
      <c r="B52" s="120"/>
      <c r="C52" s="130" t="str">
        <f>'K-8 (combined)'!B36</f>
        <v>1. 5 oz</v>
      </c>
      <c r="D52" s="93"/>
      <c r="E52" s="82"/>
      <c r="F52" s="92"/>
      <c r="G52" s="106">
        <f>'K-8 (combined)'!C36</f>
        <v>1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Chopped Broccoli</v>
      </c>
      <c r="B53" s="120"/>
      <c r="C53" s="130" t="str">
        <f>'K-8 (combined)'!B37</f>
        <v>1/4 cup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0.25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0.25</v>
      </c>
      <c r="Q53" s="260"/>
      <c r="R53" s="260"/>
      <c r="S53" s="261"/>
      <c r="T53" s="262"/>
      <c r="U53" s="260"/>
      <c r="V53" s="261"/>
      <c r="W53" s="263"/>
      <c r="X53" s="264"/>
      <c r="Y53" s="264"/>
      <c r="Z53" s="265"/>
    </row>
    <row r="54" spans="1:26" s="100" customFormat="1" ht="24" customHeight="1" x14ac:dyDescent="0.3">
      <c r="A54" s="160" t="str">
        <f>'Weekly Menus'!B10</f>
        <v>Cheddar Cheese</v>
      </c>
      <c r="B54" s="120"/>
      <c r="C54" s="130" t="str">
        <f>'K-8 (combined)'!B38</f>
        <v>1/4 cup</v>
      </c>
      <c r="D54" s="93"/>
      <c r="E54" s="82"/>
      <c r="F54" s="92"/>
      <c r="G54" s="106">
        <f>'K-8 (combined)'!C38</f>
        <v>1</v>
      </c>
      <c r="H54" s="104">
        <f>'K-8 (combined)'!D38</f>
        <v>0</v>
      </c>
      <c r="I54" s="104">
        <f>'K-8 (combined)'!E38</f>
        <v>0</v>
      </c>
      <c r="J54" s="104">
        <f>'K-8 (combined)'!G38</f>
        <v>0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</v>
      </c>
      <c r="Q54" s="260"/>
      <c r="R54" s="260"/>
      <c r="S54" s="261"/>
      <c r="T54" s="262"/>
      <c r="U54" s="260"/>
      <c r="V54" s="261"/>
      <c r="W54" s="263"/>
      <c r="X54" s="264"/>
      <c r="Y54" s="264"/>
      <c r="Z54" s="265"/>
    </row>
    <row r="55" spans="1:26" s="100" customFormat="1" ht="24" customHeight="1" x14ac:dyDescent="0.3">
      <c r="A55" s="160" t="str">
        <f>'Weekly Menus'!B11</f>
        <v>Blueberry Muffin</v>
      </c>
      <c r="B55" s="120"/>
      <c r="C55" s="130" t="str">
        <f>'K-8 (combined)'!B39</f>
        <v>1 muffin</v>
      </c>
      <c r="D55" s="93"/>
      <c r="E55" s="82"/>
      <c r="F55" s="92"/>
      <c r="G55" s="106">
        <f>'K-8 (combined)'!C39</f>
        <v>0</v>
      </c>
      <c r="H55" s="104">
        <f>'K-8 (combined)'!D39</f>
        <v>1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60"/>
      <c r="R55" s="260"/>
      <c r="S55" s="261"/>
      <c r="T55" s="262"/>
      <c r="U55" s="260"/>
      <c r="V55" s="261"/>
      <c r="W55" s="263"/>
      <c r="X55" s="264"/>
      <c r="Y55" s="264"/>
      <c r="Z55" s="265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Sour Cream</v>
      </c>
      <c r="B58" s="120"/>
      <c r="C58" s="130" t="str">
        <f>'K-8 (combined)'!B42</f>
        <v xml:space="preserve">2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Milk Selection</v>
      </c>
      <c r="B59" s="120"/>
      <c r="C59" s="130" t="str">
        <f>'K-8 (combined)'!B43</f>
        <v xml:space="preserve">8 oz. 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5" t="s">
        <v>60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1</v>
      </c>
      <c r="I70" s="102">
        <f t="shared" ref="I70:P70" si="4">SUM(I51:I68)</f>
        <v>1</v>
      </c>
      <c r="J70" s="102">
        <f t="shared" si="4"/>
        <v>0.25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0.75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65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3</v>
      </c>
      <c r="I71" s="103">
        <f t="shared" si="5"/>
        <v>2</v>
      </c>
      <c r="J71" s="103">
        <f t="shared" si="5"/>
        <v>0.25</v>
      </c>
      <c r="K71" s="103">
        <f t="shared" si="5"/>
        <v>0.5</v>
      </c>
      <c r="L71" s="103">
        <f t="shared" si="5"/>
        <v>0</v>
      </c>
      <c r="M71" s="103">
        <f t="shared" si="5"/>
        <v>1</v>
      </c>
      <c r="N71" s="103">
        <f t="shared" si="5"/>
        <v>0</v>
      </c>
      <c r="O71" s="103">
        <f t="shared" si="5"/>
        <v>0</v>
      </c>
      <c r="P71" s="111">
        <f t="shared" si="5"/>
        <v>1.75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1" t="s">
        <v>71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127</v>
      </c>
      <c r="B79" s="148"/>
      <c r="C79" s="148"/>
      <c r="D79" s="149"/>
      <c r="E79" s="210"/>
      <c r="F79" s="211"/>
      <c r="G79" s="211"/>
      <c r="H79" s="214" t="s">
        <v>128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128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68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68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66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277" t="s">
        <v>36</v>
      </c>
      <c r="R85" s="249"/>
      <c r="S85" s="278"/>
      <c r="T85" s="248" t="s">
        <v>37</v>
      </c>
      <c r="U85" s="249"/>
      <c r="V85" s="250"/>
      <c r="W85" s="254" t="s">
        <v>38</v>
      </c>
      <c r="X85" s="255"/>
      <c r="Y85" s="255"/>
      <c r="Z85" s="256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9"/>
      <c r="R86" s="252"/>
      <c r="S86" s="280"/>
      <c r="T86" s="251"/>
      <c r="U86" s="252"/>
      <c r="V86" s="253"/>
      <c r="W86" s="257"/>
      <c r="X86" s="258"/>
      <c r="Y86" s="258"/>
      <c r="Z86" s="259"/>
    </row>
    <row r="87" spans="1:26" s="100" customFormat="1" ht="24" customHeight="1" x14ac:dyDescent="0.3">
      <c r="A87" s="160" t="str">
        <f>'Weekly Menus'!C7</f>
        <v>Chicken Burrito</v>
      </c>
      <c r="B87" s="120"/>
      <c r="C87" s="130" t="str">
        <f>'K-8 (combined)'!B64</f>
        <v>1 burrito</v>
      </c>
      <c r="D87" s="122"/>
      <c r="E87" s="123"/>
      <c r="F87" s="124"/>
      <c r="G87" s="106">
        <f>'K-8 (combined)'!C64</f>
        <v>2</v>
      </c>
      <c r="H87" s="104">
        <f>'K-8 (combined)'!D64</f>
        <v>1.5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Bean Burrito</v>
      </c>
      <c r="B88" s="120"/>
      <c r="C88" s="130" t="str">
        <f>'K-8 (combined)'!B65</f>
        <v>1 burrito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</v>
      </c>
      <c r="K90" s="104">
        <f>'K-8 (combined)'!H67</f>
        <v>0</v>
      </c>
      <c r="L90" s="104">
        <f>'K-8 (combined)'!I67</f>
        <v>0</v>
      </c>
      <c r="M90" s="104">
        <f>'K-8 (combined)'!J67</f>
        <v>0.5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Salsa</v>
      </c>
      <c r="B91" s="120"/>
      <c r="C91" s="130" t="str">
        <f>'K-8 (combined)'!B68</f>
        <v>1/4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0.25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0.25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Sour Cream</v>
      </c>
      <c r="B92" s="120"/>
      <c r="C92" s="130" t="str">
        <f>'K-8 (combined)'!B69</f>
        <v xml:space="preserve">2 oz. 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130" t="str">
        <f>'K-8 (combined)'!B71</f>
        <v>1/2 cup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0.5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130" t="str">
        <f>'K-8 (combined)'!B72</f>
        <v xml:space="preserve">8 oz. 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5" t="s">
        <v>60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2.5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0.75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65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5.5</v>
      </c>
      <c r="I107" s="103">
        <f t="shared" si="8"/>
        <v>3</v>
      </c>
      <c r="J107" s="103">
        <f t="shared" si="8"/>
        <v>0.25</v>
      </c>
      <c r="K107" s="103">
        <f t="shared" si="8"/>
        <v>0.75</v>
      </c>
      <c r="L107" s="103">
        <f t="shared" si="8"/>
        <v>0</v>
      </c>
      <c r="M107" s="103">
        <f t="shared" si="8"/>
        <v>1.5</v>
      </c>
      <c r="N107" s="103">
        <f t="shared" si="8"/>
        <v>0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1" t="s">
        <v>71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127</v>
      </c>
      <c r="B115" s="148"/>
      <c r="C115" s="148"/>
      <c r="D115" s="149"/>
      <c r="E115" s="210"/>
      <c r="F115" s="211"/>
      <c r="G115" s="211"/>
      <c r="H115" s="214" t="s">
        <v>128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128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68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68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66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Crispy Chicken Tenders</v>
      </c>
      <c r="B123" s="120"/>
      <c r="C123" s="130" t="str">
        <f>'K-8 (combined)'!B93</f>
        <v>3 each</v>
      </c>
      <c r="D123" s="122"/>
      <c r="E123" s="123"/>
      <c r="F123" s="124"/>
      <c r="G123" s="106">
        <f>'K-8 (combined)'!C93</f>
        <v>2</v>
      </c>
      <c r="H123" s="104">
        <f>'K-8 (combined)'!D93</f>
        <v>1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Crispy Tofu Tenders</v>
      </c>
      <c r="B124" s="120"/>
      <c r="C124" s="130" t="str">
        <f>'K-8 (combined)'!B94</f>
        <v xml:space="preserve">4.4 oz.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Spinach Salad w/ Strawberries</v>
      </c>
      <c r="B125" s="120"/>
      <c r="C125" s="130" t="str">
        <f>'K-8 (combined)'!B95</f>
        <v>1 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0.5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Green Beans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Cheesy Cornbread</v>
      </c>
      <c r="B127" s="120"/>
      <c r="C127" s="130" t="str">
        <f>'K-8 (combined)'!B97</f>
        <v>1 piece</v>
      </c>
      <c r="D127" s="122"/>
      <c r="E127" s="123"/>
      <c r="F127" s="124"/>
      <c r="G127" s="106">
        <f>'K-8 (combined)'!C97</f>
        <v>0</v>
      </c>
      <c r="H127" s="104">
        <f>'K-8 (combined)'!D97</f>
        <v>2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5" t="s">
        <v>60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65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8.5</v>
      </c>
      <c r="I143" s="103">
        <f t="shared" si="11"/>
        <v>4</v>
      </c>
      <c r="J143" s="103">
        <f t="shared" si="11"/>
        <v>0.75</v>
      </c>
      <c r="K143" s="103">
        <f t="shared" si="11"/>
        <v>0.75</v>
      </c>
      <c r="L143" s="103">
        <f t="shared" si="11"/>
        <v>0</v>
      </c>
      <c r="M143" s="103">
        <f t="shared" si="11"/>
        <v>1.5</v>
      </c>
      <c r="N143" s="103">
        <f t="shared" si="11"/>
        <v>0.5</v>
      </c>
      <c r="O143" s="103">
        <f t="shared" si="11"/>
        <v>0</v>
      </c>
      <c r="P143" s="111">
        <f t="shared" si="11"/>
        <v>3.5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1" t="s">
        <v>71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127</v>
      </c>
      <c r="B151" s="148"/>
      <c r="C151" s="148"/>
      <c r="D151" s="149"/>
      <c r="E151" s="210"/>
      <c r="F151" s="211"/>
      <c r="G151" s="211"/>
      <c r="H151" s="214" t="s">
        <v>128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128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68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68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66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BBQ Pulled Pork Sandwich on WG Bun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Black Bean Burger on WG Bun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Vegetarian Baked Beans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0.5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Basil Roasted Carrots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0.5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130" t="str">
        <f>'K-8 (combined)'!B126</f>
        <v>1/2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0.5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130" t="str">
        <f>'K-8 (combined)'!B128</f>
        <v xml:space="preserve">8 oz. 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130">
        <f>'K-8 (combined)'!B129</f>
        <v>0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2"/>
      <c r="R177" s="260"/>
      <c r="S177" s="261"/>
      <c r="T177" s="262"/>
      <c r="U177" s="260"/>
      <c r="V177" s="261"/>
      <c r="W177" s="298"/>
      <c r="X177" s="281"/>
      <c r="Y177" s="281"/>
      <c r="Z177" s="282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5" t="s">
        <v>60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0.5</v>
      </c>
      <c r="M179" s="102">
        <f t="shared" si="13"/>
        <v>0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65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5</v>
      </c>
      <c r="J180" s="103">
        <f t="shared" si="14"/>
        <v>0.75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0.5</v>
      </c>
      <c r="O180" s="103">
        <f t="shared" si="14"/>
        <v>0</v>
      </c>
      <c r="P180" s="111">
        <f t="shared" si="14"/>
        <v>4.5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</sheetData>
  <sheetProtection algorithmName="SHA-512" hashValue="u2zbikhnbcPvtrGgcN4RQS+YSDS8Z0u/z2bdaaUGjOaLdoqiwjjwKhjsIxwfsc1JG1ydmtONoOjzQsdrnO++CA==" saltValue="NbaqVCZvoGayPjkZMjyqGA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9.441406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5" t="s">
        <v>72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7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61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59</v>
      </c>
      <c r="B7" s="148"/>
      <c r="C7" s="148"/>
      <c r="D7" s="149"/>
      <c r="E7" s="210"/>
      <c r="F7" s="211"/>
      <c r="G7" s="211"/>
      <c r="H7" s="214" t="s">
        <v>128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128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129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66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73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Macaroni and Cheeese</v>
      </c>
      <c r="B15" s="120"/>
      <c r="C15" s="96" t="str">
        <f>'9-12'!B6</f>
        <v>1 cup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Baked Sweet Potato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Peas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0.5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WG Dinner Roll</v>
      </c>
      <c r="B18" s="120"/>
      <c r="C18" s="96" t="str">
        <f>'9-12'!B9</f>
        <v xml:space="preserve">1 - 1 oz. </v>
      </c>
      <c r="D18" s="122"/>
      <c r="E18" s="123"/>
      <c r="F18" s="124"/>
      <c r="G18" s="106">
        <f>'9-12'!C9</f>
        <v>0</v>
      </c>
      <c r="H18" s="104">
        <f>'9-12'!D9</f>
        <v>1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</v>
      </c>
      <c r="O18" s="104">
        <f>'9-12'!L9</f>
        <v>0</v>
      </c>
      <c r="P18" s="107">
        <f t="shared" si="0"/>
        <v>0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0.5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2"/>
      <c r="R20" s="260"/>
      <c r="S20" s="261"/>
      <c r="T20" s="262"/>
      <c r="U20" s="260"/>
      <c r="V20" s="261"/>
      <c r="W20" s="298"/>
      <c r="X20" s="281"/>
      <c r="Y20" s="281"/>
      <c r="Z20" s="282"/>
    </row>
    <row r="21" spans="1:26" ht="24" customHeight="1" x14ac:dyDescent="0.3">
      <c r="A21" s="160" t="str">
        <f>'Weekly Menus'!A13</f>
        <v>Milk Selection</v>
      </c>
      <c r="B21" s="120"/>
      <c r="C21" s="96" t="str">
        <f>'9-12'!B12</f>
        <v xml:space="preserve">8 oz. 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2"/>
      <c r="R21" s="260"/>
      <c r="S21" s="261"/>
      <c r="T21" s="262"/>
      <c r="U21" s="260"/>
      <c r="V21" s="261"/>
      <c r="W21" s="298"/>
      <c r="X21" s="281"/>
      <c r="Y21" s="281"/>
      <c r="Z21" s="282"/>
    </row>
    <row r="22" spans="1:26" ht="24" customHeight="1" x14ac:dyDescent="0.3">
      <c r="A22" s="160">
        <f>'Weekly Menus'!A14</f>
        <v>0</v>
      </c>
      <c r="B22" s="120"/>
      <c r="C22" s="96">
        <f>'9-12'!B13</f>
        <v>0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60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</v>
      </c>
      <c r="O34" s="102">
        <f t="shared" si="1"/>
        <v>0</v>
      </c>
      <c r="P34" s="110">
        <f t="shared" si="1"/>
        <v>1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65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</v>
      </c>
      <c r="O35" s="103">
        <f t="shared" si="2"/>
        <v>0</v>
      </c>
      <c r="P35" s="111">
        <f t="shared" si="2"/>
        <v>1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5" t="s">
        <v>72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62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59</v>
      </c>
      <c r="B43" s="148"/>
      <c r="C43" s="148"/>
      <c r="D43" s="149"/>
      <c r="E43" s="210"/>
      <c r="F43" s="211"/>
      <c r="G43" s="211"/>
      <c r="H43" s="214" t="s">
        <v>128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128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129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66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73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 xml:space="preserve">Baked Potato </v>
      </c>
      <c r="B51" s="120"/>
      <c r="C51" s="96" t="str">
        <f>'9-12'!B35</f>
        <v>1 potato</v>
      </c>
      <c r="D51" s="122"/>
      <c r="E51" s="123"/>
      <c r="F51" s="124"/>
      <c r="G51" s="106">
        <f>'9-12'!C35</f>
        <v>0</v>
      </c>
      <c r="H51" s="104">
        <f>'9-12'!D35</f>
        <v>0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0.5</v>
      </c>
      <c r="N51" s="104">
        <f>'9-12'!K35</f>
        <v>0</v>
      </c>
      <c r="O51" s="104">
        <f>'9-12'!L35</f>
        <v>0</v>
      </c>
      <c r="P51" s="107">
        <f>SUM(J51:O51)</f>
        <v>0.5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Chopped Ham</v>
      </c>
      <c r="B52" s="120"/>
      <c r="C52" s="96" t="str">
        <f>'9-12'!B36</f>
        <v>1. 5 oz</v>
      </c>
      <c r="D52" s="122"/>
      <c r="E52" s="123"/>
      <c r="F52" s="124"/>
      <c r="G52" s="106">
        <f>'9-12'!C36</f>
        <v>1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Chopped Broccoli</v>
      </c>
      <c r="B53" s="120"/>
      <c r="C53" s="96" t="str">
        <f>'9-12'!B37</f>
        <v>1/4 cup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0.25</v>
      </c>
      <c r="O53" s="104">
        <f>'9-12'!L37</f>
        <v>0</v>
      </c>
      <c r="P53" s="107">
        <f t="shared" si="3"/>
        <v>0.25</v>
      </c>
      <c r="Q53" s="262"/>
      <c r="R53" s="260"/>
      <c r="S53" s="261"/>
      <c r="T53" s="262"/>
      <c r="U53" s="260"/>
      <c r="V53" s="261"/>
      <c r="W53" s="298"/>
      <c r="X53" s="281"/>
      <c r="Y53" s="281"/>
      <c r="Z53" s="282"/>
    </row>
    <row r="54" spans="1:26" s="100" customFormat="1" ht="24" customHeight="1" x14ac:dyDescent="0.3">
      <c r="A54" s="160" t="str">
        <f>'Weekly Menus'!B10</f>
        <v>Cheddar Cheese</v>
      </c>
      <c r="B54" s="120"/>
      <c r="C54" s="96" t="str">
        <f>'9-12'!B38</f>
        <v>1/4 cup</v>
      </c>
      <c r="D54" s="122"/>
      <c r="E54" s="123"/>
      <c r="F54" s="124"/>
      <c r="G54" s="106">
        <f>'9-12'!C38</f>
        <v>1</v>
      </c>
      <c r="H54" s="104">
        <f>'9-12'!D38</f>
        <v>0</v>
      </c>
      <c r="I54" s="104">
        <f>'9-12'!E38</f>
        <v>0</v>
      </c>
      <c r="J54" s="104">
        <f>'9-12'!G38</f>
        <v>0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</v>
      </c>
      <c r="Q54" s="262"/>
      <c r="R54" s="260"/>
      <c r="S54" s="261"/>
      <c r="T54" s="262"/>
      <c r="U54" s="260"/>
      <c r="V54" s="261"/>
      <c r="W54" s="298"/>
      <c r="X54" s="281"/>
      <c r="Y54" s="281"/>
      <c r="Z54" s="282"/>
    </row>
    <row r="55" spans="1:26" s="100" customFormat="1" ht="24" customHeight="1" x14ac:dyDescent="0.3">
      <c r="A55" s="160" t="str">
        <f>'Weekly Menus'!B11</f>
        <v>Blueberry Muffin</v>
      </c>
      <c r="B55" s="120"/>
      <c r="C55" s="96" t="str">
        <f>'9-12'!B39</f>
        <v>1 muffin</v>
      </c>
      <c r="D55" s="122"/>
      <c r="E55" s="123"/>
      <c r="F55" s="124"/>
      <c r="G55" s="106">
        <f>'9-12'!C39</f>
        <v>0</v>
      </c>
      <c r="H55" s="104">
        <f>'9-12'!D39</f>
        <v>2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62"/>
      <c r="R55" s="260"/>
      <c r="S55" s="261"/>
      <c r="T55" s="262"/>
      <c r="U55" s="260"/>
      <c r="V55" s="261"/>
      <c r="W55" s="298"/>
      <c r="X55" s="281"/>
      <c r="Y55" s="281"/>
      <c r="Z55" s="282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Sour Cream</v>
      </c>
      <c r="B58" s="120"/>
      <c r="C58" s="96" t="str">
        <f>'9-12'!B42</f>
        <v xml:space="preserve">2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Milk Selection</v>
      </c>
      <c r="B59" s="120"/>
      <c r="C59" s="96" t="str">
        <f>'9-12'!B43</f>
        <v xml:space="preserve">8 oz. 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5" t="s">
        <v>60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</v>
      </c>
      <c r="K70" s="102">
        <f t="shared" si="4"/>
        <v>0</v>
      </c>
      <c r="L70" s="102">
        <f t="shared" si="4"/>
        <v>0</v>
      </c>
      <c r="M70" s="102">
        <f t="shared" si="4"/>
        <v>0.5</v>
      </c>
      <c r="N70" s="102">
        <f t="shared" si="4"/>
        <v>0.25</v>
      </c>
      <c r="O70" s="102">
        <f t="shared" si="4"/>
        <v>0</v>
      </c>
      <c r="P70" s="110">
        <f t="shared" si="4"/>
        <v>0.75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65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</v>
      </c>
      <c r="K71" s="103">
        <f t="shared" si="5"/>
        <v>0.5</v>
      </c>
      <c r="L71" s="103">
        <f t="shared" si="5"/>
        <v>0</v>
      </c>
      <c r="M71" s="103">
        <f t="shared" si="5"/>
        <v>1</v>
      </c>
      <c r="N71" s="103">
        <f t="shared" si="5"/>
        <v>0.25</v>
      </c>
      <c r="O71" s="103">
        <f t="shared" si="5"/>
        <v>0</v>
      </c>
      <c r="P71" s="111">
        <f t="shared" si="5"/>
        <v>1.75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5" t="s">
        <v>72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62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59</v>
      </c>
      <c r="B79" s="148"/>
      <c r="C79" s="148"/>
      <c r="D79" s="149"/>
      <c r="E79" s="210"/>
      <c r="F79" s="211"/>
      <c r="G79" s="211"/>
      <c r="H79" s="214" t="s">
        <v>128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128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129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66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73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">
      <c r="A87" s="160" t="str">
        <f>'Weekly Menus'!C7</f>
        <v>Chicken Burrito</v>
      </c>
      <c r="B87" s="120"/>
      <c r="C87" s="96" t="str">
        <f>'9-12'!B64</f>
        <v>1 burrito</v>
      </c>
      <c r="D87" s="122"/>
      <c r="E87" s="123"/>
      <c r="F87" s="124"/>
      <c r="G87" s="106">
        <f>'9-12'!C64</f>
        <v>2</v>
      </c>
      <c r="H87" s="104">
        <f>'9-12'!D64</f>
        <v>1.5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Bean Burrito</v>
      </c>
      <c r="B88" s="120"/>
      <c r="C88" s="96" t="str">
        <f>'9-12'!B65</f>
        <v>1 burrito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Brown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Corn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</v>
      </c>
      <c r="K90" s="104">
        <f>'9-12'!H67</f>
        <v>0</v>
      </c>
      <c r="L90" s="104">
        <f>'9-12'!I67</f>
        <v>0</v>
      </c>
      <c r="M90" s="104">
        <f>'9-12'!J67</f>
        <v>0.5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Salsa</v>
      </c>
      <c r="B91" s="120"/>
      <c r="C91" s="96" t="str">
        <f>'9-12'!B68</f>
        <v>1/4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0.25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0.25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Sour Cream</v>
      </c>
      <c r="B92" s="120"/>
      <c r="C92" s="96" t="str">
        <f>'9-12'!B69</f>
        <v xml:space="preserve">2 oz. 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96" t="str">
        <f>'9-12'!B71</f>
        <v>1/2 cup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0.5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96" t="str">
        <f>'9-12'!B72</f>
        <v xml:space="preserve">8 oz. 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5" t="s">
        <v>60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2.5</v>
      </c>
      <c r="I106" s="102">
        <f t="shared" ref="I106:P106" si="7">SUM(I87:I104)</f>
        <v>1</v>
      </c>
      <c r="J106" s="102">
        <f t="shared" si="7"/>
        <v>0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0.75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65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6.5</v>
      </c>
      <c r="I107" s="103">
        <f t="shared" si="8"/>
        <v>3</v>
      </c>
      <c r="J107" s="103">
        <f t="shared" si="8"/>
        <v>0</v>
      </c>
      <c r="K107" s="103">
        <f t="shared" si="8"/>
        <v>0.75</v>
      </c>
      <c r="L107" s="103">
        <f t="shared" si="8"/>
        <v>0</v>
      </c>
      <c r="M107" s="103">
        <f t="shared" si="8"/>
        <v>1.5</v>
      </c>
      <c r="N107" s="103">
        <f t="shared" si="8"/>
        <v>0.25</v>
      </c>
      <c r="O107" s="103">
        <f t="shared" si="8"/>
        <v>0</v>
      </c>
      <c r="P107" s="111">
        <f t="shared" si="8"/>
        <v>2.5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5" t="s">
        <v>72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7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62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59</v>
      </c>
      <c r="B115" s="148"/>
      <c r="C115" s="148"/>
      <c r="D115" s="149"/>
      <c r="E115" s="210"/>
      <c r="F115" s="211"/>
      <c r="G115" s="211"/>
      <c r="H115" s="214" t="s">
        <v>128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128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129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66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73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Crispy Chicken Tenders</v>
      </c>
      <c r="B123" s="120"/>
      <c r="C123" s="96" t="str">
        <f>'9-12'!B93</f>
        <v>3 each</v>
      </c>
      <c r="D123" s="122"/>
      <c r="E123" s="123"/>
      <c r="F123" s="124"/>
      <c r="G123" s="106">
        <f>'9-12'!C93</f>
        <v>2</v>
      </c>
      <c r="H123" s="104">
        <f>'9-12'!D93</f>
        <v>1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Crispy Tofu Tenders</v>
      </c>
      <c r="B124" s="120"/>
      <c r="C124" s="96" t="str">
        <f>'9-12'!B94</f>
        <v xml:space="preserve">4.4 oz.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Spinach Salad w/ Strawberries</v>
      </c>
      <c r="B125" s="120"/>
      <c r="C125" s="96" t="str">
        <f>'9-12'!B95</f>
        <v>1 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0.5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0.5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Green Beans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Cheesy Cornbread</v>
      </c>
      <c r="B127" s="120"/>
      <c r="C127" s="96" t="str">
        <f>'9-12'!B97</f>
        <v>1 piece</v>
      </c>
      <c r="D127" s="122"/>
      <c r="E127" s="123"/>
      <c r="F127" s="124"/>
      <c r="G127" s="106">
        <f>'9-12'!C97</f>
        <v>0</v>
      </c>
      <c r="H127" s="104">
        <f>'9-12'!D97</f>
        <v>2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5" t="s">
        <v>60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3</v>
      </c>
      <c r="I142" s="102">
        <f t="shared" ref="I142:P142" si="10">SUM(I123:I140)</f>
        <v>1</v>
      </c>
      <c r="J142" s="102">
        <f t="shared" si="10"/>
        <v>0.5</v>
      </c>
      <c r="K142" s="102">
        <f t="shared" si="10"/>
        <v>0</v>
      </c>
      <c r="L142" s="102">
        <f t="shared" si="10"/>
        <v>0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65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9.5</v>
      </c>
      <c r="I143" s="103">
        <f t="shared" si="11"/>
        <v>4</v>
      </c>
      <c r="J143" s="103">
        <f t="shared" si="11"/>
        <v>0.5</v>
      </c>
      <c r="K143" s="103">
        <f t="shared" si="11"/>
        <v>0.75</v>
      </c>
      <c r="L143" s="103">
        <f t="shared" si="11"/>
        <v>0</v>
      </c>
      <c r="M143" s="103">
        <f t="shared" si="11"/>
        <v>1.5</v>
      </c>
      <c r="N143" s="103">
        <f t="shared" si="11"/>
        <v>0.75</v>
      </c>
      <c r="O143" s="103">
        <f t="shared" si="11"/>
        <v>0</v>
      </c>
      <c r="P143" s="111">
        <f t="shared" si="11"/>
        <v>3.5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5" t="s">
        <v>72</v>
      </c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7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63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59</v>
      </c>
      <c r="B151" s="148"/>
      <c r="C151" s="148"/>
      <c r="D151" s="149"/>
      <c r="E151" s="210"/>
      <c r="F151" s="211"/>
      <c r="G151" s="211"/>
      <c r="H151" s="214" t="s">
        <v>128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128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129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66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73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BBQ Pulled Pork Sandwich on WG Bun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Black Bean Burger on WG Bun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Vegetarian Baked Beans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0.5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Basil Roasted Carrots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0.5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Fruit Selection</v>
      </c>
      <c r="B163" s="120"/>
      <c r="C163" s="96" t="str">
        <f>'9-12'!B126</f>
        <v>1/2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0.5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Milk Selection</v>
      </c>
      <c r="B165" s="120"/>
      <c r="C165" s="96" t="str">
        <f>'9-12'!B128</f>
        <v xml:space="preserve">8 oz. 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>
        <f>'Weekly Menus'!E14</f>
        <v>0</v>
      </c>
      <c r="B166" s="120"/>
      <c r="C166" s="96">
        <f>'9-12'!B129</f>
        <v>0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2"/>
      <c r="R177" s="303"/>
      <c r="S177" s="304"/>
      <c r="T177" s="302"/>
      <c r="U177" s="303"/>
      <c r="V177" s="304"/>
      <c r="W177" s="299"/>
      <c r="X177" s="300"/>
      <c r="Y177" s="300"/>
      <c r="Z177" s="301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5" t="s">
        <v>60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0.5</v>
      </c>
      <c r="M179" s="102">
        <f t="shared" si="13"/>
        <v>0</v>
      </c>
      <c r="N179" s="102">
        <f t="shared" si="13"/>
        <v>0</v>
      </c>
      <c r="O179" s="102">
        <f t="shared" si="13"/>
        <v>0</v>
      </c>
      <c r="P179" s="110">
        <f t="shared" si="13"/>
        <v>1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65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11.5</v>
      </c>
      <c r="I180" s="103">
        <f t="shared" si="14"/>
        <v>5</v>
      </c>
      <c r="J180" s="103">
        <f t="shared" si="14"/>
        <v>0.5</v>
      </c>
      <c r="K180" s="103">
        <f t="shared" si="14"/>
        <v>1.25</v>
      </c>
      <c r="L180" s="103">
        <f t="shared" si="14"/>
        <v>0.5</v>
      </c>
      <c r="M180" s="103">
        <f t="shared" si="14"/>
        <v>1.5</v>
      </c>
      <c r="N180" s="103">
        <f t="shared" si="14"/>
        <v>0.75</v>
      </c>
      <c r="O180" s="103">
        <f t="shared" si="14"/>
        <v>0</v>
      </c>
      <c r="P180" s="111">
        <f t="shared" si="14"/>
        <v>4.5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NZvHZCjciDkLdvY8C4HP3uJ7EaXO3ZJbTan1/hyJqIxF6UXDQXGmLu/RR1EVKglc0fxch2+VY1ad1WPkTG6m/w==" saltValue="Nn6nNozcuj5BaLYWe57fEA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C47C5D-B557-44CE-A380-345BDC1CD118}"/>
</file>

<file path=customXml/itemProps2.xml><?xml version="1.0" encoding="utf-8"?>
<ds:datastoreItem xmlns:ds="http://schemas.openxmlformats.org/officeDocument/2006/customXml" ds:itemID="{385327FD-FF74-483B-93B9-3BE932414CE9}"/>
</file>

<file path=customXml/itemProps3.xml><?xml version="1.0" encoding="utf-8"?>
<ds:datastoreItem xmlns:ds="http://schemas.openxmlformats.org/officeDocument/2006/customXml" ds:itemID="{0D6440FE-7F09-4932-B0E3-86E99FC42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2021-09-08T13:50:51Z</cp:lastPrinted>
  <dcterms:created xsi:type="dcterms:W3CDTF">2012-02-29T16:24:13Z</dcterms:created>
  <dcterms:modified xsi:type="dcterms:W3CDTF">2021-09-13T10:01:02Z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