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27BC336E-5E0E-4491-8CEE-CA9B0CBA30D9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21" l="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P177" i="18" s="1"/>
  <c r="K177" i="18"/>
  <c r="L177" i="18"/>
  <c r="M177" i="18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P53" i="18" s="1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20" i="18" l="1"/>
  <c r="P21" i="18"/>
  <c r="P55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26" i="3"/>
  <c r="F28" i="3" s="1"/>
  <c r="D142" i="3"/>
  <c r="D144" i="3" s="1"/>
  <c r="C142" i="3"/>
  <c r="D113" i="3"/>
  <c r="C113" i="3"/>
  <c r="D84" i="3"/>
  <c r="C84" i="3"/>
  <c r="D55" i="3"/>
  <c r="C55" i="3"/>
  <c r="D26" i="3"/>
  <c r="D28" i="3" s="1"/>
  <c r="C26" i="3"/>
  <c r="C28" i="3" s="1"/>
  <c r="D142" i="21"/>
  <c r="D144" i="21" s="1"/>
  <c r="C142" i="21"/>
  <c r="D113" i="21"/>
  <c r="D115" i="21" s="1"/>
  <c r="C113" i="21"/>
  <c r="D84" i="21"/>
  <c r="D86" i="21" s="1"/>
  <c r="C84" i="21"/>
  <c r="D55" i="21"/>
  <c r="D57" i="21" s="1"/>
  <c r="C55" i="21"/>
  <c r="C57" i="21" s="1"/>
  <c r="D26" i="2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C144" i="21"/>
  <c r="L142" i="21"/>
  <c r="K142" i="21"/>
  <c r="J142" i="21"/>
  <c r="I142" i="21"/>
  <c r="H142" i="21"/>
  <c r="H146" i="21" s="1"/>
  <c r="H148" i="21" s="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M64" i="21"/>
  <c r="A64" i="21"/>
  <c r="B60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L146" i="21" s="1"/>
  <c r="K26" i="21"/>
  <c r="J26" i="21"/>
  <c r="I26" i="21"/>
  <c r="H26" i="21"/>
  <c r="G26" i="21"/>
  <c r="G146" i="21" s="1"/>
  <c r="G148" i="21" s="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D28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I142" i="18" s="1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I106" i="18" s="1"/>
  <c r="J87" i="18"/>
  <c r="K87" i="18"/>
  <c r="L87" i="18"/>
  <c r="M87" i="18"/>
  <c r="M106" i="18" s="1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M113" i="3" s="1"/>
  <c r="M115" i="3" s="1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D57" i="3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M142" i="3" l="1"/>
  <c r="M144" i="3" s="1"/>
  <c r="F146" i="3"/>
  <c r="F148" i="3" s="1"/>
  <c r="E146" i="3"/>
  <c r="E148" i="3" s="1"/>
  <c r="K146" i="3"/>
  <c r="K148" i="3" s="1"/>
  <c r="M55" i="3"/>
  <c r="M57" i="3" s="1"/>
  <c r="G146" i="3"/>
  <c r="G148" i="3" s="1"/>
  <c r="D146" i="3"/>
  <c r="D148" i="3" s="1"/>
  <c r="C146" i="3"/>
  <c r="C148" i="3" s="1"/>
  <c r="K146" i="21"/>
  <c r="K148" i="21" s="1"/>
  <c r="M113" i="21"/>
  <c r="M115" i="21" s="1"/>
  <c r="J146" i="21"/>
  <c r="J148" i="21" s="1"/>
  <c r="F146" i="21"/>
  <c r="F148" i="21" s="1"/>
  <c r="M26" i="21"/>
  <c r="M28" i="21" s="1"/>
  <c r="C146" i="21"/>
  <c r="C148" i="21" s="1"/>
  <c r="F57" i="3"/>
  <c r="C115" i="21"/>
  <c r="H146" i="3"/>
  <c r="H148" i="3" s="1"/>
  <c r="P58" i="22"/>
  <c r="N179" i="22"/>
  <c r="I146" i="3"/>
  <c r="I148" i="3" s="1"/>
  <c r="E146" i="21"/>
  <c r="E148" i="21" s="1"/>
  <c r="J146" i="3"/>
  <c r="J148" i="3" s="1"/>
  <c r="P51" i="18"/>
  <c r="P57" i="18"/>
  <c r="M84" i="3"/>
  <c r="M86" i="3" s="1"/>
  <c r="L146" i="3"/>
  <c r="M55" i="21"/>
  <c r="M57" i="21" s="1"/>
  <c r="M142" i="21"/>
  <c r="M144" i="21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18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H35" i="22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71" i="18"/>
  <c r="G107" i="22"/>
  <c r="G180" i="22"/>
  <c r="O107" i="22"/>
  <c r="O107" i="18"/>
  <c r="H71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<sst xmlns="http://schemas.openxmlformats.org/spreadsheetml/2006/main" count="860" uniqueCount="122">
  <si>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</si>
  <si>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</si>
  <si>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</si>
  <si>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</si>
  <si>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</si>
  <si>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</si>
  <si>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</si>
  <si>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</si>
  <si>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</si>
  <si>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</si>
  <si>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</si>
  <si>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</si>
  <si>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</si>
  <si>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</si>
  <si>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</si>
  <si>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</si>
  <si>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</si>
  <si>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</si>
  <si>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</si>
  <si>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</si>
  <si>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</si>
  <si>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</si>
  <si>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</si>
  <si>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</si>
  <si>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</si>
  <si>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</si>
  <si>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</si>
  <si>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</si>
  <si>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</si>
  <si>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</si>
  <si>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</si>
  <si>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</si>
  <si>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</si>
  <si>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</si>
  <si>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</si>
  <si>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</si>
  <si>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</si>
  <si>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</si>
  <si>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</si>
  <si>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</si>
  <si>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</si>
  <si>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</si>
  <si>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</si>
  <si>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</si>
  <si>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</si>
  <si>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</si>
  <si>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</si>
  <si>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</si>
  <si>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</si>
  <si>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</si>
  <si>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</si>
  <si>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</si>
  <si>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</si>
  <si>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</si>
  <si>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</si>
  <si>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</si>
  <si>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</si>
  <si>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</si>
  <si>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</si>
  <si>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</si>
  <si>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</si>
  <si>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</si>
  <si>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</si>
  <si>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</si>
  <si>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</si>
  <si>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</si>
  <si>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</si>
  <si>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</si>
  <si>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</si>
  <si>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</si>
  <si>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</si>
  <si>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</si>
  <si>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</si>
  <si>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</si>
  <si>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</si>
  <si>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</si>
  <si>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</si>
  <si>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</si>
  <si>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</si>
  <si>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</si>
  <si>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</si>
  <si>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</si>
  <si>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</si>
  <si>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</si>
  <si>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Fall Week 6</t>
  </si>
  <si>
    <t>WG Cheese Ravioli</t>
  </si>
  <si>
    <t>Marinara Sauce</t>
  </si>
  <si>
    <t>Honey Glazed Carrots</t>
  </si>
  <si>
    <t>Peas</t>
  </si>
  <si>
    <t>Sauteed Spinach with Garlic</t>
  </si>
  <si>
    <t>WG Foccacia</t>
  </si>
  <si>
    <t>Fruit Selection</t>
  </si>
  <si>
    <t>Cheese Pizza</t>
  </si>
  <si>
    <t>Pepperoni Pizza</t>
  </si>
  <si>
    <t>Chef Special Pizza</t>
  </si>
  <si>
    <t>Caesar Salad with Romaine</t>
  </si>
  <si>
    <t>Steamed Broccoli &amp; Cauliflower</t>
  </si>
  <si>
    <t>Milk Selection</t>
  </si>
  <si>
    <t>Hearty Meatloaf</t>
  </si>
  <si>
    <t>Mashed Potato</t>
  </si>
  <si>
    <t>Vegetarian Baked Beans</t>
  </si>
  <si>
    <t>Coleslaw</t>
  </si>
  <si>
    <t>Cornbread</t>
  </si>
  <si>
    <t xml:space="preserve">Corn </t>
  </si>
  <si>
    <t xml:space="preserve">Grilled Cheese </t>
  </si>
  <si>
    <t>Grilled Ham &amp; Cheese</t>
  </si>
  <si>
    <t>Baby Carrots with Hummus</t>
  </si>
  <si>
    <t>Tomato Soup</t>
  </si>
  <si>
    <t>3 each</t>
  </si>
  <si>
    <t>1/2 cup</t>
  </si>
  <si>
    <t>1 piece</t>
  </si>
  <si>
    <t xml:space="preserve">8 oz. </t>
  </si>
  <si>
    <t>1 slice</t>
  </si>
  <si>
    <t>1 cup</t>
  </si>
  <si>
    <t>1 sandwich</t>
  </si>
  <si>
    <t>WG Biscuit</t>
  </si>
  <si>
    <t>1 each</t>
  </si>
  <si>
    <t>Homestyle Chicken &amp; Biscuit</t>
  </si>
  <si>
    <t xml:space="preserve">     Grade _______________</t>
  </si>
  <si>
    <t>Grade</t>
  </si>
  <si>
    <t xml:space="preserve">     OVS?    Yes _____    No _____</t>
  </si>
  <si>
    <t>1/2 c. w/ 1/4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</si>
</sst>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2" borderId="12" xfId="0" applyFont="1" applyFill="1" applyBorder="1" applyAlignment="1">
      <alignment horizontal="center"/>
    </xf>
    <xf numFmtId="0" fontId="10" fillId="22" borderId="10" xfId="0" applyFont="1" applyFill="1" applyBorder="1" applyAlignment="1">
      <alignment horizontal="center"/>
    </xf>
    <xf numFmtId="0" fontId="10" fillId="22" borderId="11" xfId="0" applyFont="1" applyFill="1" applyBorder="1" applyAlignment="1">
      <alignment horizontal="center"/>
    </xf>
    <xf numFmtId="0" fontId="10" fillId="22" borderId="14" xfId="0" applyFont="1" applyFill="1" applyBorder="1" applyAlignment="1">
      <alignment horizontal="center"/>
    </xf>
    <xf numFmtId="0" fontId="10" fillId="22" borderId="2" xfId="0" applyFont="1" applyFill="1" applyBorder="1" applyAlignment="1">
      <alignment horizontal="center"/>
    </xf>
    <xf numFmtId="0" fontId="10" fillId="22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84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85</v>
      </c>
      <c r="B7" s="137" t="s">
        <v>92</v>
      </c>
      <c r="C7" s="137" t="s">
        <v>117</v>
      </c>
      <c r="D7" s="137" t="s">
        <v>98</v>
      </c>
      <c r="E7" s="137" t="s">
        <v>104</v>
      </c>
    </row>
    <row r="8" spans="1:5" ht="30" customHeight="1" x14ac:dyDescent="0.3">
      <c r="A8" s="63" t="s">
        <v>86</v>
      </c>
      <c r="B8" s="63" t="s">
        <v>93</v>
      </c>
      <c r="C8" s="63" t="s">
        <v>115</v>
      </c>
      <c r="D8" s="63"/>
      <c r="E8" s="63" t="s">
        <v>105</v>
      </c>
    </row>
    <row r="9" spans="1:5" ht="30" customHeight="1" x14ac:dyDescent="0.3">
      <c r="A9" s="63" t="s">
        <v>87</v>
      </c>
      <c r="B9" s="63" t="s">
        <v>94</v>
      </c>
      <c r="C9" s="63" t="s">
        <v>103</v>
      </c>
      <c r="D9" s="63" t="s">
        <v>99</v>
      </c>
      <c r="E9" s="63" t="s">
        <v>106</v>
      </c>
    </row>
    <row r="10" spans="1:5" ht="30" customHeight="1" x14ac:dyDescent="0.3">
      <c r="A10" s="63" t="s">
        <v>88</v>
      </c>
      <c r="B10" s="63" t="s">
        <v>95</v>
      </c>
      <c r="C10" s="63" t="s">
        <v>91</v>
      </c>
      <c r="D10" s="63" t="s">
        <v>100</v>
      </c>
      <c r="E10" s="63" t="s">
        <v>107</v>
      </c>
    </row>
    <row r="11" spans="1:5" ht="30" customHeight="1" x14ac:dyDescent="0.3">
      <c r="A11" s="63" t="s">
        <v>89</v>
      </c>
      <c r="B11" s="63" t="s">
        <v>96</v>
      </c>
      <c r="C11" s="63" t="s">
        <v>91</v>
      </c>
      <c r="D11" s="63" t="s">
        <v>101</v>
      </c>
      <c r="E11" s="63" t="s">
        <v>91</v>
      </c>
    </row>
    <row r="12" spans="1:5" ht="30" customHeight="1" x14ac:dyDescent="0.3">
      <c r="A12" s="63" t="s">
        <v>90</v>
      </c>
      <c r="B12" s="63" t="s">
        <v>91</v>
      </c>
      <c r="C12" s="63" t="s">
        <v>97</v>
      </c>
      <c r="D12" s="63" t="s">
        <v>102</v>
      </c>
      <c r="E12" s="63" t="s">
        <v>91</v>
      </c>
    </row>
    <row r="13" spans="1:5" ht="30" customHeight="1" x14ac:dyDescent="0.3">
      <c r="A13" s="114" t="s">
        <v>91</v>
      </c>
      <c r="B13" s="114" t="s">
        <v>91</v>
      </c>
      <c r="C13" s="114"/>
      <c r="D13" s="114" t="s">
        <v>91</v>
      </c>
      <c r="E13" s="114" t="s">
        <v>97</v>
      </c>
    </row>
    <row r="14" spans="1:5" ht="30" customHeight="1" x14ac:dyDescent="0.3">
      <c r="A14" s="64" t="s">
        <v>91</v>
      </c>
      <c r="B14" s="64" t="s">
        <v>97</v>
      </c>
      <c r="C14" s="64"/>
      <c r="D14" s="64" t="s">
        <v>91</v>
      </c>
      <c r="E14" s="64"/>
    </row>
    <row r="15" spans="1:5" ht="30" customHeight="1" x14ac:dyDescent="0.3">
      <c r="A15" s="64" t="s">
        <v>97</v>
      </c>
      <c r="B15" s="64"/>
      <c r="C15" s="64"/>
      <c r="D15" s="64" t="s">
        <v>97</v>
      </c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0z66qHAUUTwpIBQjza5nT3JtUiCPyVrrzgn/hcQijjSBypwgJaG074xbnbnBRDOWW/ZUzXboxXMu1vLd0lcX3g==" saltValue="RTjqFaRwNnEXGgd6DJ0y4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6" zoomScaleNormal="100" workbookViewId="0">
      <selection activeCell="B124" sqref="B124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Fall Week 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Cheese Ravioli</v>
      </c>
      <c r="B6" s="128" t="s">
        <v>108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Marinara Sauce</v>
      </c>
      <c r="B7" s="128" t="s">
        <v>109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Honey Glazed Carrots</v>
      </c>
      <c r="B8" s="128" t="s">
        <v>109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Peas</v>
      </c>
      <c r="B9" s="128" t="s">
        <v>109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Sauteed Spinach with Garlic</v>
      </c>
      <c r="B10" s="128" t="s">
        <v>109</v>
      </c>
      <c r="C10" s="117"/>
      <c r="D10" s="117"/>
      <c r="E10" s="117"/>
      <c r="F10" s="117"/>
      <c r="G10" s="117">
        <v>0.5</v>
      </c>
      <c r="H10" s="117"/>
      <c r="I10" s="117"/>
      <c r="J10" s="117"/>
      <c r="K10" s="117"/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WG Foccacia</v>
      </c>
      <c r="B11" s="128" t="s">
        <v>110</v>
      </c>
      <c r="C11" s="117"/>
      <c r="D11" s="117">
        <v>1</v>
      </c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109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Fruit Selection</v>
      </c>
      <c r="B13" s="128" t="s">
        <v>109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 t="str">
        <f>'Weekly Menus'!A15</f>
        <v>Milk Selection</v>
      </c>
      <c r="B14" s="128" t="s">
        <v>111</v>
      </c>
      <c r="C14" s="117"/>
      <c r="D14" s="117"/>
      <c r="E14" s="117"/>
      <c r="F14" s="117">
        <v>1</v>
      </c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1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112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112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112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113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Steamed Broccoli &amp; Cauliflower</v>
      </c>
      <c r="B39" s="128" t="s">
        <v>109</v>
      </c>
      <c r="C39" s="117"/>
      <c r="D39" s="117"/>
      <c r="E39" s="117"/>
      <c r="F39" s="117"/>
      <c r="G39" s="117">
        <v>0.25</v>
      </c>
      <c r="H39" s="117"/>
      <c r="I39" s="117"/>
      <c r="J39" s="117"/>
      <c r="K39" s="117">
        <v>0.25</v>
      </c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109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109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111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0.75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0.25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Homestyle Chicken &amp; Biscuit</v>
      </c>
      <c r="B64" s="128" t="s">
        <v>113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116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 xml:space="preserve">Corn </v>
      </c>
      <c r="B66" s="128" t="s">
        <v>109</v>
      </c>
      <c r="C66" s="117"/>
      <c r="D66" s="117"/>
      <c r="E66" s="117"/>
      <c r="F66" s="117"/>
      <c r="G66" s="117"/>
      <c r="H66" s="117"/>
      <c r="I66" s="117"/>
      <c r="J66" s="117">
        <v>0.5</v>
      </c>
      <c r="K66" s="117"/>
      <c r="L66" s="118"/>
      <c r="M66" s="84">
        <f t="shared" si="6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Fruit Selection</v>
      </c>
      <c r="B67" s="128" t="s">
        <v>109</v>
      </c>
      <c r="C67" s="117"/>
      <c r="D67" s="117"/>
      <c r="E67" s="117">
        <v>0.5</v>
      </c>
      <c r="F67" s="117"/>
      <c r="G67" s="117"/>
      <c r="H67" s="117"/>
      <c r="I67" s="117"/>
      <c r="J67" s="117"/>
      <c r="K67" s="117"/>
      <c r="L67" s="118"/>
      <c r="M67" s="84">
        <f t="shared" si="6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109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6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Milk Selection</v>
      </c>
      <c r="B69" s="128" t="s">
        <v>111</v>
      </c>
      <c r="C69" s="117"/>
      <c r="D69" s="117"/>
      <c r="E69" s="117"/>
      <c r="F69" s="117">
        <v>1</v>
      </c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>
        <f>'Weekly Menus'!C13</f>
        <v>0</v>
      </c>
      <c r="B70" s="128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</v>
      </c>
      <c r="I84" s="52">
        <f t="shared" si="7"/>
        <v>0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0.5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No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66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Hearty Meatloaf</v>
      </c>
      <c r="B93" s="128" t="s">
        <v>110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>
        <f>'Weekly Menus'!D8</f>
        <v>0</v>
      </c>
      <c r="B94" s="128"/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Mashed Potato</v>
      </c>
      <c r="B95" s="128" t="s">
        <v>109</v>
      </c>
      <c r="C95" s="117"/>
      <c r="D95" s="117"/>
      <c r="E95" s="117"/>
      <c r="F95" s="117"/>
      <c r="G95" s="117"/>
      <c r="H95" s="117"/>
      <c r="I95" s="117"/>
      <c r="J95" s="117">
        <v>0.5</v>
      </c>
      <c r="K95" s="117"/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Vegetarian Baked Beans</v>
      </c>
      <c r="B96" s="128" t="s">
        <v>109</v>
      </c>
      <c r="C96" s="117"/>
      <c r="D96" s="117"/>
      <c r="E96" s="117"/>
      <c r="F96" s="117"/>
      <c r="G96" s="117"/>
      <c r="H96" s="117"/>
      <c r="I96" s="117">
        <v>0.5</v>
      </c>
      <c r="J96" s="117"/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Coleslaw</v>
      </c>
      <c r="B97" s="128" t="s">
        <v>109</v>
      </c>
      <c r="C97" s="117"/>
      <c r="D97" s="117"/>
      <c r="E97" s="117"/>
      <c r="F97" s="117"/>
      <c r="G97" s="117"/>
      <c r="H97" s="117"/>
      <c r="I97" s="117"/>
      <c r="J97" s="117"/>
      <c r="K97" s="117">
        <v>0.25</v>
      </c>
      <c r="L97" s="118"/>
      <c r="M97" s="84">
        <f t="shared" si="9"/>
        <v>0.25</v>
      </c>
    </row>
    <row r="98" spans="1:13" ht="15" customHeight="1" x14ac:dyDescent="0.3">
      <c r="A98" s="83" t="str">
        <f>'Weekly Menus'!D12</f>
        <v>Cornbread</v>
      </c>
      <c r="B98" s="128" t="s">
        <v>110</v>
      </c>
      <c r="C98" s="117"/>
      <c r="D98" s="117">
        <v>2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109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Fruit Selection</v>
      </c>
      <c r="B100" s="128" t="s">
        <v>109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 t="str">
        <f>'Weekly Menus'!D15</f>
        <v>Milk Selection</v>
      </c>
      <c r="B101" s="128" t="s">
        <v>111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0.5</v>
      </c>
      <c r="J113" s="53">
        <f t="shared" si="10"/>
        <v>0.5</v>
      </c>
      <c r="K113" s="54">
        <f t="shared" si="10"/>
        <v>0.25</v>
      </c>
      <c r="L113" s="55">
        <f t="shared" si="10"/>
        <v>0</v>
      </c>
      <c r="M113" s="56">
        <f>SUM(G113:L113)</f>
        <v>1.25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66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Fall Week 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 xml:space="preserve">Grilled Cheese </v>
      </c>
      <c r="B122" s="128" t="s">
        <v>114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Grilled Ham &amp; Cheese</v>
      </c>
      <c r="B123" s="128" t="s">
        <v>114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Baby Carrots with Hummus</v>
      </c>
      <c r="B124" s="128" t="s">
        <v>121</v>
      </c>
      <c r="C124" s="117"/>
      <c r="D124" s="117"/>
      <c r="E124" s="117"/>
      <c r="F124" s="117"/>
      <c r="G124" s="117"/>
      <c r="H124" s="117"/>
      <c r="I124" s="117">
        <v>0.25</v>
      </c>
      <c r="J124" s="117"/>
      <c r="K124" s="117">
        <v>0.5</v>
      </c>
      <c r="L124" s="118"/>
      <c r="M124" s="84">
        <f t="shared" si="12"/>
        <v>0.75</v>
      </c>
    </row>
    <row r="125" spans="1:13" ht="15" customHeight="1" x14ac:dyDescent="0.3">
      <c r="A125" s="83" t="str">
        <f>'Weekly Menus'!E10</f>
        <v>Tomato Soup</v>
      </c>
      <c r="B125" s="128" t="s">
        <v>113</v>
      </c>
      <c r="C125" s="117"/>
      <c r="D125" s="117"/>
      <c r="E125" s="117"/>
      <c r="F125" s="117"/>
      <c r="G125" s="117"/>
      <c r="H125" s="117">
        <v>1</v>
      </c>
      <c r="I125" s="117"/>
      <c r="J125" s="117"/>
      <c r="K125" s="117"/>
      <c r="L125" s="118"/>
      <c r="M125" s="84">
        <f t="shared" si="12"/>
        <v>1</v>
      </c>
    </row>
    <row r="126" spans="1:13" ht="15" customHeight="1" x14ac:dyDescent="0.3">
      <c r="A126" s="83" t="str">
        <f>'Weekly Menus'!E11</f>
        <v>Fruit Selection</v>
      </c>
      <c r="B126" s="128" t="s">
        <v>109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109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Milk Selection</v>
      </c>
      <c r="B128" s="128" t="s">
        <v>111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1</v>
      </c>
      <c r="I142" s="52">
        <f t="shared" si="13"/>
        <v>0.25</v>
      </c>
      <c r="J142" s="53">
        <f t="shared" si="13"/>
        <v>0</v>
      </c>
      <c r="K142" s="54">
        <f t="shared" si="13"/>
        <v>0.5</v>
      </c>
      <c r="L142" s="55">
        <f t="shared" si="13"/>
        <v>0</v>
      </c>
      <c r="M142" s="56">
        <f>SUM(G142:L142)</f>
        <v>1.75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10</v>
      </c>
      <c r="D146" s="22">
        <f t="shared" si="15"/>
        <v>10</v>
      </c>
      <c r="E146" s="23">
        <f>SUM(E26,E55,E84,E113,E142)</f>
        <v>5</v>
      </c>
      <c r="F146" s="132">
        <f>SUM(F26,F55,F84,F113,F142)</f>
        <v>5</v>
      </c>
      <c r="G146" s="24">
        <f t="shared" si="15"/>
        <v>1.25</v>
      </c>
      <c r="H146" s="25">
        <f t="shared" si="15"/>
        <v>2</v>
      </c>
      <c r="I146" s="26">
        <f t="shared" si="15"/>
        <v>0.75</v>
      </c>
      <c r="J146" s="27">
        <f t="shared" si="15"/>
        <v>1.5</v>
      </c>
      <c r="K146" s="29">
        <f t="shared" si="15"/>
        <v>1</v>
      </c>
      <c r="L146" s="28">
        <f t="shared" si="15"/>
        <v>0</v>
      </c>
      <c r="M146" s="44">
        <f t="shared" si="15"/>
        <v>6.5</v>
      </c>
    </row>
    <row r="147" spans="1:13" ht="43.2" x14ac:dyDescent="0.3">
      <c r="A147" s="172" t="s">
        <v>19</v>
      </c>
      <c r="B147" s="17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HDkF0nql8Bp4wwyJvUtBk1rqAf6izvjmo0wboMDPbhhlsouaAde9TyQZJgSwAZFzg47Lu31t3IjTAv6flqNmmQ==" saltValue="7ZPrUntfjskAwPTdzHs/jA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111" workbookViewId="0">
      <selection activeCell="C130" sqref="C130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Fall Week 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Cheese Ravioli</v>
      </c>
      <c r="B6" s="128" t="s">
        <v>108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Marinara Sauce</v>
      </c>
      <c r="B7" s="128" t="s">
        <v>109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Honey Glazed Carrots</v>
      </c>
      <c r="B8" s="128" t="s">
        <v>109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Peas</v>
      </c>
      <c r="B9" s="128" t="s">
        <v>109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Sauteed Spinach with Garlic</v>
      </c>
      <c r="B10" s="128" t="s">
        <v>109</v>
      </c>
      <c r="C10" s="117"/>
      <c r="D10" s="117"/>
      <c r="E10" s="117"/>
      <c r="F10" s="117"/>
      <c r="G10" s="117">
        <v>0.5</v>
      </c>
      <c r="H10" s="117"/>
      <c r="I10" s="117"/>
      <c r="J10" s="117"/>
      <c r="K10" s="117"/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WG Foccacia</v>
      </c>
      <c r="B11" s="128" t="s">
        <v>110</v>
      </c>
      <c r="C11" s="117"/>
      <c r="D11" s="117">
        <v>1</v>
      </c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109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Fruit Selection</v>
      </c>
      <c r="B13" s="128" t="s">
        <v>109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 t="str">
        <f>'Weekly Menus'!A15</f>
        <v>Milk Selection</v>
      </c>
      <c r="B14" s="128" t="s">
        <v>111</v>
      </c>
      <c r="C14" s="117"/>
      <c r="D14" s="117"/>
      <c r="E14" s="117"/>
      <c r="F14" s="117">
        <v>1</v>
      </c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1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112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112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112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113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Steamed Broccoli &amp; Cauliflower</v>
      </c>
      <c r="B39" s="128" t="s">
        <v>109</v>
      </c>
      <c r="C39" s="117"/>
      <c r="D39" s="117"/>
      <c r="E39" s="117"/>
      <c r="F39" s="117"/>
      <c r="G39" s="117">
        <v>0.25</v>
      </c>
      <c r="H39" s="117"/>
      <c r="I39" s="117"/>
      <c r="J39" s="117"/>
      <c r="K39" s="117">
        <v>0.25</v>
      </c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109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109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111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0.75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0.25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Homestyle Chicken &amp; Biscuit</v>
      </c>
      <c r="B64" s="128" t="s">
        <v>113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116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 xml:space="preserve">Corn </v>
      </c>
      <c r="B66" s="128" t="s">
        <v>109</v>
      </c>
      <c r="C66" s="117"/>
      <c r="D66" s="117"/>
      <c r="E66" s="117"/>
      <c r="F66" s="117"/>
      <c r="G66" s="117"/>
      <c r="H66" s="117"/>
      <c r="I66" s="117"/>
      <c r="J66" s="117">
        <v>0.5</v>
      </c>
      <c r="K66" s="117"/>
      <c r="L66" s="118"/>
      <c r="M66" s="84">
        <f t="shared" si="5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Fruit Selection</v>
      </c>
      <c r="B67" s="128" t="s">
        <v>109</v>
      </c>
      <c r="C67" s="117"/>
      <c r="D67" s="117"/>
      <c r="E67" s="117">
        <v>0.5</v>
      </c>
      <c r="F67" s="117"/>
      <c r="G67" s="117"/>
      <c r="H67" s="117"/>
      <c r="I67" s="117"/>
      <c r="J67" s="117"/>
      <c r="K67" s="117"/>
      <c r="L67" s="118"/>
      <c r="M67" s="84">
        <f t="shared" si="5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109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5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Milk Selection</v>
      </c>
      <c r="B69" s="128" t="s">
        <v>111</v>
      </c>
      <c r="C69" s="117"/>
      <c r="D69" s="117"/>
      <c r="E69" s="117"/>
      <c r="F69" s="117">
        <v>1</v>
      </c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>
        <f>'Weekly Menus'!C13</f>
        <v>0</v>
      </c>
      <c r="B70" s="128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</v>
      </c>
      <c r="I84" s="52">
        <f t="shared" si="6"/>
        <v>0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0.5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No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Hearty Meatloaf</v>
      </c>
      <c r="B93" s="128" t="s">
        <v>110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>
        <f>'Weekly Menus'!D8</f>
        <v>0</v>
      </c>
      <c r="B94" s="128"/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Mashed Potato</v>
      </c>
      <c r="B95" s="128" t="s">
        <v>109</v>
      </c>
      <c r="C95" s="117"/>
      <c r="D95" s="117"/>
      <c r="E95" s="117"/>
      <c r="F95" s="117"/>
      <c r="G95" s="117"/>
      <c r="H95" s="117"/>
      <c r="I95" s="117"/>
      <c r="J95" s="117">
        <v>0.5</v>
      </c>
      <c r="K95" s="117"/>
      <c r="L95" s="118"/>
      <c r="M95" s="84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Vegetarian Baked Beans</v>
      </c>
      <c r="B96" s="128" t="s">
        <v>109</v>
      </c>
      <c r="C96" s="117"/>
      <c r="D96" s="117"/>
      <c r="E96" s="117"/>
      <c r="F96" s="117"/>
      <c r="G96" s="117"/>
      <c r="H96" s="117"/>
      <c r="I96" s="117">
        <v>0.5</v>
      </c>
      <c r="J96" s="117"/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Coleslaw</v>
      </c>
      <c r="B97" s="128" t="s">
        <v>109</v>
      </c>
      <c r="C97" s="117"/>
      <c r="D97" s="117"/>
      <c r="E97" s="117"/>
      <c r="F97" s="117"/>
      <c r="G97" s="117"/>
      <c r="H97" s="117"/>
      <c r="I97" s="117"/>
      <c r="J97" s="117"/>
      <c r="K97" s="117">
        <v>0.25</v>
      </c>
      <c r="L97" s="118"/>
      <c r="M97" s="84">
        <f t="shared" si="8"/>
        <v>0.25</v>
      </c>
    </row>
    <row r="98" spans="1:13" x14ac:dyDescent="0.3">
      <c r="A98" s="83" t="str">
        <f>'Weekly Menus'!D12</f>
        <v>Cornbread</v>
      </c>
      <c r="B98" s="128" t="s">
        <v>110</v>
      </c>
      <c r="C98" s="117"/>
      <c r="D98" s="117">
        <v>2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109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Fruit Selection</v>
      </c>
      <c r="B100" s="128" t="s">
        <v>109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 t="str">
        <f>'Weekly Menus'!D15</f>
        <v>Milk Selection</v>
      </c>
      <c r="B101" s="128" t="s">
        <v>111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0.5</v>
      </c>
      <c r="J113" s="53">
        <f t="shared" si="9"/>
        <v>0.5</v>
      </c>
      <c r="K113" s="54">
        <f t="shared" si="9"/>
        <v>0.25</v>
      </c>
      <c r="L113" s="55">
        <f t="shared" si="9"/>
        <v>0</v>
      </c>
      <c r="M113" s="56">
        <f>SUM(G113:L113)</f>
        <v>1.25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Fall Week 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 xml:space="preserve">Grilled Cheese </v>
      </c>
      <c r="B122" s="128" t="s">
        <v>114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Grilled Ham &amp; Cheese</v>
      </c>
      <c r="B123" s="128" t="s">
        <v>114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Baby Carrots with Hummus</v>
      </c>
      <c r="B124" s="128" t="s">
        <v>121</v>
      </c>
      <c r="C124" s="117"/>
      <c r="D124" s="117"/>
      <c r="E124" s="117"/>
      <c r="F124" s="117"/>
      <c r="G124" s="117"/>
      <c r="H124" s="117"/>
      <c r="I124" s="117">
        <v>0.25</v>
      </c>
      <c r="J124" s="117"/>
      <c r="K124" s="117">
        <v>0.5</v>
      </c>
      <c r="L124" s="118"/>
      <c r="M124" s="84">
        <f t="shared" si="11"/>
        <v>0.75</v>
      </c>
    </row>
    <row r="125" spans="1:13" x14ac:dyDescent="0.3">
      <c r="A125" s="83" t="str">
        <f>'Weekly Menus'!E10</f>
        <v>Tomato Soup</v>
      </c>
      <c r="B125" s="128" t="s">
        <v>113</v>
      </c>
      <c r="C125" s="117"/>
      <c r="D125" s="117"/>
      <c r="E125" s="117"/>
      <c r="F125" s="117"/>
      <c r="G125" s="117"/>
      <c r="H125" s="117">
        <v>1</v>
      </c>
      <c r="I125" s="117"/>
      <c r="J125" s="117"/>
      <c r="K125" s="117"/>
      <c r="L125" s="118"/>
      <c r="M125" s="84">
        <f t="shared" si="11"/>
        <v>1</v>
      </c>
    </row>
    <row r="126" spans="1:13" x14ac:dyDescent="0.3">
      <c r="A126" s="83" t="str">
        <f>'Weekly Menus'!E11</f>
        <v>Fruit Selection</v>
      </c>
      <c r="B126" s="128" t="s">
        <v>109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109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Milk Selection</v>
      </c>
      <c r="B128" s="128" t="s">
        <v>111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1</v>
      </c>
      <c r="I142" s="52">
        <f t="shared" si="12"/>
        <v>0.25</v>
      </c>
      <c r="J142" s="53">
        <f t="shared" si="12"/>
        <v>0</v>
      </c>
      <c r="K142" s="54">
        <f t="shared" si="12"/>
        <v>0.5</v>
      </c>
      <c r="L142" s="55">
        <f t="shared" si="12"/>
        <v>0</v>
      </c>
      <c r="M142" s="56">
        <f>SUM(G142:L142)</f>
        <v>1.75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10</v>
      </c>
      <c r="D146" s="22">
        <f t="shared" si="13"/>
        <v>10</v>
      </c>
      <c r="E146" s="23">
        <f>SUM(E26,E55,E84,E113,E142)</f>
        <v>5</v>
      </c>
      <c r="F146" s="132">
        <f>SUM(F26,F55,F84,F113,F142)</f>
        <v>5</v>
      </c>
      <c r="G146" s="24">
        <f t="shared" si="13"/>
        <v>1.25</v>
      </c>
      <c r="H146" s="25">
        <f t="shared" si="13"/>
        <v>2</v>
      </c>
      <c r="I146" s="26">
        <f t="shared" si="13"/>
        <v>0.75</v>
      </c>
      <c r="J146" s="27">
        <f t="shared" si="13"/>
        <v>1.5</v>
      </c>
      <c r="K146" s="29">
        <f t="shared" si="13"/>
        <v>1</v>
      </c>
      <c r="L146" s="28">
        <f t="shared" si="13"/>
        <v>0</v>
      </c>
      <c r="M146" s="44">
        <f t="shared" si="13"/>
        <v>6.5</v>
      </c>
    </row>
    <row r="147" spans="1:13" ht="45" customHeight="1" x14ac:dyDescent="0.3">
      <c r="A147" s="172" t="s">
        <v>19</v>
      </c>
      <c r="B147" s="17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zPqCtU/+pPJp9VGjTFQAmXHB5mWhrjzA2WBKdOfRrqPC+8gjtliIw+tCpq2URTP8XItGrGGOnb5b6CeDmVOGlQ==" saltValue="6om/W6nX8PjR7frLJQv3tg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147" zoomScaleNormal="100" workbookViewId="0">
      <selection activeCell="A147" sqref="A147"/>
    </sheetView>
  </sheetViews>
  <sheetFormatPr defaultRowHeight="14.4" x14ac:dyDescent="0.3"/>
  <cols>
    <col min="1" max="1" width="25.77734375" customWidth="1"/>
    <col min="2" max="2" width="5.77734375" customWidth="1"/>
    <col min="3" max="3" width="11.55468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6" t="s">
        <v>70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8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120</v>
      </c>
      <c r="B7" s="148"/>
      <c r="C7" s="148"/>
      <c r="D7" s="149"/>
      <c r="E7" s="268"/>
      <c r="F7" s="269"/>
      <c r="G7" s="269"/>
      <c r="H7" s="272" t="s">
        <v>119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119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118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67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67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Cheese Ravioli</v>
      </c>
      <c r="B15" s="120"/>
      <c r="C15" s="130" t="str">
        <f>'K-8 (combined)'!B6</f>
        <v>3 each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Marinara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Honey Glazed Carrots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0.5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Peas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0.5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Sauteed Spinach with Garlic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</v>
      </c>
      <c r="J19" s="104">
        <f>'K-8 (combined)'!G10</f>
        <v>0.5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0.5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WG Foccacia</v>
      </c>
      <c r="B20" s="120"/>
      <c r="C20" s="130" t="str">
        <f>'K-8 (combined)'!B11</f>
        <v>1 piece</v>
      </c>
      <c r="D20" s="122"/>
      <c r="E20" s="123"/>
      <c r="F20" s="124"/>
      <c r="G20" s="106">
        <f>'K-8 (combined)'!C11</f>
        <v>0</v>
      </c>
      <c r="H20" s="104">
        <f>'K-8 (combined)'!D11</f>
        <v>1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05"/>
      <c r="R20" s="205"/>
      <c r="S20" s="206"/>
      <c r="T20" s="207"/>
      <c r="U20" s="205"/>
      <c r="V20" s="206"/>
      <c r="W20" s="211"/>
      <c r="X20" s="212"/>
      <c r="Y20" s="212"/>
      <c r="Z20" s="213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5"/>
      <c r="R21" s="205"/>
      <c r="S21" s="206"/>
      <c r="T21" s="207"/>
      <c r="U21" s="205"/>
      <c r="V21" s="206"/>
      <c r="W21" s="211"/>
      <c r="X21" s="212"/>
      <c r="Y21" s="212"/>
      <c r="Z21" s="213"/>
    </row>
    <row r="22" spans="1:26" ht="24" customHeight="1" x14ac:dyDescent="0.3">
      <c r="A22" s="160" t="str">
        <f>'Weekly Menus'!A14</f>
        <v>Fruit Selection</v>
      </c>
      <c r="B22" s="120"/>
      <c r="C22" s="130" t="str">
        <f>'K-8 (combined)'!B13</f>
        <v>1/2 cup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0.5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 t="str">
        <f>'Weekly Menus'!A15</f>
        <v>Milk Selection</v>
      </c>
      <c r="B23" s="120"/>
      <c r="C23" s="130" t="str">
        <f>'K-8 (combined)'!B14</f>
        <v xml:space="preserve">8 oz. 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1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2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1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2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6" t="s">
        <v>70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8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120</v>
      </c>
      <c r="B43" s="148"/>
      <c r="C43" s="148"/>
      <c r="D43" s="149"/>
      <c r="E43" s="268"/>
      <c r="F43" s="269"/>
      <c r="G43" s="269"/>
      <c r="H43" s="272" t="s">
        <v>119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119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118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67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67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05"/>
      <c r="R53" s="205"/>
      <c r="S53" s="206"/>
      <c r="T53" s="207"/>
      <c r="U53" s="205"/>
      <c r="V53" s="206"/>
      <c r="W53" s="211"/>
      <c r="X53" s="212"/>
      <c r="Y53" s="212"/>
      <c r="Z53" s="213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5"/>
      <c r="R54" s="205"/>
      <c r="S54" s="206"/>
      <c r="T54" s="207"/>
      <c r="U54" s="205"/>
      <c r="V54" s="206"/>
      <c r="W54" s="211"/>
      <c r="X54" s="212"/>
      <c r="Y54" s="212"/>
      <c r="Z54" s="213"/>
    </row>
    <row r="55" spans="1:26" s="100" customFormat="1" ht="24" customHeight="1" x14ac:dyDescent="0.3">
      <c r="A55" s="160" t="str">
        <f>'Weekly Menus'!B11</f>
        <v>Steamed Broccoli &amp; Cauliflower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0.25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0.25</v>
      </c>
      <c r="O55" s="104">
        <f>'K-8 (combined)'!L39</f>
        <v>0</v>
      </c>
      <c r="P55" s="107">
        <f t="shared" si="3"/>
        <v>0.5</v>
      </c>
      <c r="Q55" s="205"/>
      <c r="R55" s="205"/>
      <c r="S55" s="206"/>
      <c r="T55" s="207"/>
      <c r="U55" s="205"/>
      <c r="V55" s="206"/>
      <c r="W55" s="211"/>
      <c r="X55" s="212"/>
      <c r="Y55" s="212"/>
      <c r="Z55" s="213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0.75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0.25</v>
      </c>
      <c r="O70" s="102">
        <f t="shared" si="4"/>
        <v>0</v>
      </c>
      <c r="P70" s="110">
        <f t="shared" si="4"/>
        <v>1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1.25</v>
      </c>
      <c r="K71" s="103">
        <f t="shared" si="5"/>
        <v>1</v>
      </c>
      <c r="L71" s="103">
        <f t="shared" si="5"/>
        <v>0</v>
      </c>
      <c r="M71" s="103">
        <f t="shared" si="5"/>
        <v>0.5</v>
      </c>
      <c r="N71" s="103">
        <f t="shared" si="5"/>
        <v>0.25</v>
      </c>
      <c r="O71" s="103">
        <f t="shared" si="5"/>
        <v>0</v>
      </c>
      <c r="P71" s="111">
        <f t="shared" si="5"/>
        <v>3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6" t="s">
        <v>70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8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120</v>
      </c>
      <c r="B79" s="148"/>
      <c r="C79" s="148"/>
      <c r="D79" s="149"/>
      <c r="E79" s="268"/>
      <c r="F79" s="269"/>
      <c r="G79" s="269"/>
      <c r="H79" s="272" t="s">
        <v>119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119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118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67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67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237" t="s">
        <v>36</v>
      </c>
      <c r="R85" s="215"/>
      <c r="S85" s="238"/>
      <c r="T85" s="214" t="s">
        <v>37</v>
      </c>
      <c r="U85" s="215"/>
      <c r="V85" s="216"/>
      <c r="W85" s="220" t="s">
        <v>38</v>
      </c>
      <c r="X85" s="221"/>
      <c r="Y85" s="221"/>
      <c r="Z85" s="222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39"/>
      <c r="R86" s="218"/>
      <c r="S86" s="240"/>
      <c r="T86" s="217"/>
      <c r="U86" s="218"/>
      <c r="V86" s="219"/>
      <c r="W86" s="223"/>
      <c r="X86" s="224"/>
      <c r="Y86" s="224"/>
      <c r="Z86" s="225"/>
    </row>
    <row r="87" spans="1:26" s="100" customFormat="1" ht="24" customHeight="1" x14ac:dyDescent="0.3">
      <c r="A87" s="160" t="str">
        <f>'Weekly Menus'!C7</f>
        <v>Homestyle Chicken &amp; Biscuit</v>
      </c>
      <c r="B87" s="120"/>
      <c r="C87" s="130" t="str">
        <f>'K-8 (combined)'!B64</f>
        <v>1 cup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WG Biscuit</v>
      </c>
      <c r="B88" s="120"/>
      <c r="C88" s="130" t="str">
        <f>'K-8 (combined)'!B65</f>
        <v>1 each</v>
      </c>
      <c r="D88" s="122"/>
      <c r="E88" s="123"/>
      <c r="F88" s="124"/>
      <c r="G88" s="106">
        <f>'K-8 (combined)'!C65</f>
        <v>0</v>
      </c>
      <c r="H88" s="104">
        <f>'K-8 (combined)'!D65</f>
        <v>2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 xml:space="preserve">Corn 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0.5</v>
      </c>
      <c r="N89" s="104">
        <f>'K-8 (combined)'!K66</f>
        <v>0</v>
      </c>
      <c r="O89" s="104">
        <f>'K-8 (combined)'!L66</f>
        <v>0</v>
      </c>
      <c r="P89" s="107">
        <f t="shared" si="6"/>
        <v>0.5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Fruit Selection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0.5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Fruit Selection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0.5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>Milk Selection</v>
      </c>
      <c r="B92" s="120"/>
      <c r="C92" s="130" t="str">
        <f>'K-8 (combined)'!B69</f>
        <v xml:space="preserve">8 oz. 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>
        <f>'Weekly Menus'!C13</f>
        <v>0</v>
      </c>
      <c r="B93" s="120"/>
      <c r="C93" s="130">
        <f>'K-8 (combined)'!B70</f>
        <v>0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>
        <f>'Weekly Menus'!C14</f>
        <v>0</v>
      </c>
      <c r="B94" s="120"/>
      <c r="C94" s="130">
        <f>'K-8 (combined)'!B71</f>
        <v>0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0.5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1.25</v>
      </c>
      <c r="K107" s="103">
        <f t="shared" si="8"/>
        <v>1</v>
      </c>
      <c r="L107" s="103">
        <f t="shared" si="8"/>
        <v>0</v>
      </c>
      <c r="M107" s="103">
        <f t="shared" si="8"/>
        <v>1</v>
      </c>
      <c r="N107" s="103">
        <f t="shared" si="8"/>
        <v>0.25</v>
      </c>
      <c r="O107" s="103">
        <f t="shared" si="8"/>
        <v>0</v>
      </c>
      <c r="P107" s="111">
        <f t="shared" si="8"/>
        <v>3.5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6" t="s">
        <v>70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8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120</v>
      </c>
      <c r="B115" s="148"/>
      <c r="C115" s="148"/>
      <c r="D115" s="149"/>
      <c r="E115" s="268"/>
      <c r="F115" s="269"/>
      <c r="G115" s="269"/>
      <c r="H115" s="272" t="s">
        <v>119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119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118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67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67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Hearty Meatloaf</v>
      </c>
      <c r="B123" s="120"/>
      <c r="C123" s="130" t="str">
        <f>'K-8 (combined)'!B93</f>
        <v>1 piece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>
        <f>'Weekly Menus'!D8</f>
        <v>0</v>
      </c>
      <c r="B124" s="120"/>
      <c r="C124" s="130">
        <f>'K-8 (combined)'!B94</f>
        <v>0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Mashed Potato</v>
      </c>
      <c r="B125" s="120"/>
      <c r="C125" s="130" t="str">
        <f>'K-8 (combined)'!B95</f>
        <v>1/2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0.5</v>
      </c>
      <c r="N125" s="104">
        <f>'K-8 (combined)'!K95</f>
        <v>0</v>
      </c>
      <c r="O125" s="104">
        <f>'K-8 (combined)'!L95</f>
        <v>0</v>
      </c>
      <c r="P125" s="107">
        <f t="shared" si="9"/>
        <v>0.5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Vegetarian Baked Beans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0.5</v>
      </c>
      <c r="M126" s="104">
        <f>'K-8 (combined)'!J96</f>
        <v>0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Coleslaw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0.25</v>
      </c>
      <c r="O127" s="104">
        <f>'K-8 (combined)'!L97</f>
        <v>0</v>
      </c>
      <c r="P127" s="107">
        <f t="shared" si="9"/>
        <v>0.25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Cornbread</v>
      </c>
      <c r="B128" s="120"/>
      <c r="C128" s="130" t="str">
        <f>'K-8 (combined)'!B98</f>
        <v>1 piece</v>
      </c>
      <c r="D128" s="122"/>
      <c r="E128" s="123"/>
      <c r="F128" s="124"/>
      <c r="G128" s="106">
        <f>'K-8 (combined)'!C98</f>
        <v>0</v>
      </c>
      <c r="H128" s="104">
        <f>'K-8 (combined)'!D98</f>
        <v>2</v>
      </c>
      <c r="I128" s="104">
        <f>'K-8 (combined)'!E98</f>
        <v>0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Fruit Selection</v>
      </c>
      <c r="B130" s="120"/>
      <c r="C130" s="130" t="str">
        <f>'K-8 (combined)'!B100</f>
        <v>1/2 cup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0.5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 t="str">
        <f>'Weekly Menus'!D15</f>
        <v>Milk Selection</v>
      </c>
      <c r="B131" s="120"/>
      <c r="C131" s="130" t="str">
        <f>'K-8 (combined)'!B101</f>
        <v xml:space="preserve">8 oz. 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0.5</v>
      </c>
      <c r="M142" s="102">
        <f t="shared" si="10"/>
        <v>0.5</v>
      </c>
      <c r="N142" s="102">
        <f t="shared" si="10"/>
        <v>0.25</v>
      </c>
      <c r="O142" s="102">
        <f t="shared" si="10"/>
        <v>0</v>
      </c>
      <c r="P142" s="110">
        <f t="shared" si="10"/>
        <v>1.25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1.25</v>
      </c>
      <c r="K143" s="103">
        <f t="shared" si="11"/>
        <v>1</v>
      </c>
      <c r="L143" s="103">
        <f t="shared" si="11"/>
        <v>0.5</v>
      </c>
      <c r="M143" s="103">
        <f t="shared" si="11"/>
        <v>1.5</v>
      </c>
      <c r="N143" s="103">
        <f t="shared" si="11"/>
        <v>0.5</v>
      </c>
      <c r="O143" s="103">
        <f t="shared" si="11"/>
        <v>0</v>
      </c>
      <c r="P143" s="111">
        <f t="shared" si="11"/>
        <v>4.75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6" t="s">
        <v>70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8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120</v>
      </c>
      <c r="B151" s="148"/>
      <c r="C151" s="148"/>
      <c r="D151" s="149"/>
      <c r="E151" s="268"/>
      <c r="F151" s="269"/>
      <c r="G151" s="269"/>
      <c r="H151" s="272" t="s">
        <v>119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119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118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67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67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 xml:space="preserve">Grilled Cheese 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Grilled Ham &amp; Cheese</v>
      </c>
      <c r="B160" s="120"/>
      <c r="C160" s="130" t="str">
        <f>'K-8 (combined)'!B123</f>
        <v>1 sandwich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Baby Carrots with Hummus</v>
      </c>
      <c r="B161" s="120"/>
      <c r="C161" s="130" t="str">
        <f>'K-8 (combined)'!B124</f>
        <v>1/2 c. w/ 1/4 c.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0.25</v>
      </c>
      <c r="M161" s="104">
        <f>'K-8 (combined)'!J124</f>
        <v>0</v>
      </c>
      <c r="N161" s="104">
        <f>'K-8 (combined)'!K124</f>
        <v>0.5</v>
      </c>
      <c r="O161" s="104">
        <f>'K-8 (combined)'!L124</f>
        <v>0</v>
      </c>
      <c r="P161" s="107">
        <f t="shared" si="12"/>
        <v>0.75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Tomato Soup</v>
      </c>
      <c r="B162" s="120"/>
      <c r="C162" s="130" t="str">
        <f>'K-8 (combined)'!B125</f>
        <v>1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1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1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Fruit Selection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0.5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Milk Selection</v>
      </c>
      <c r="B165" s="120"/>
      <c r="C165" s="130" t="str">
        <f>'K-8 (combined)'!B128</f>
        <v xml:space="preserve">8 oz. 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>
        <f>'Weekly Menus'!E14</f>
        <v>0</v>
      </c>
      <c r="B166" s="120"/>
      <c r="C166" s="130">
        <f>'K-8 (combined)'!B129</f>
        <v>0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07"/>
      <c r="R177" s="205"/>
      <c r="S177" s="206"/>
      <c r="T177" s="207"/>
      <c r="U177" s="205"/>
      <c r="V177" s="206"/>
      <c r="W177" s="210"/>
      <c r="X177" s="208"/>
      <c r="Y177" s="208"/>
      <c r="Z177" s="209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1</v>
      </c>
      <c r="L179" s="102">
        <f t="shared" si="13"/>
        <v>0.25</v>
      </c>
      <c r="M179" s="102">
        <f t="shared" si="13"/>
        <v>0</v>
      </c>
      <c r="N179" s="102">
        <f t="shared" si="13"/>
        <v>0.5</v>
      </c>
      <c r="O179" s="102">
        <f t="shared" si="13"/>
        <v>0</v>
      </c>
      <c r="P179" s="110">
        <f t="shared" si="13"/>
        <v>1.75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1.25</v>
      </c>
      <c r="K180" s="103">
        <f t="shared" si="14"/>
        <v>2</v>
      </c>
      <c r="L180" s="103">
        <f t="shared" si="14"/>
        <v>0.75</v>
      </c>
      <c r="M180" s="103">
        <f t="shared" si="14"/>
        <v>1.5</v>
      </c>
      <c r="N180" s="103">
        <f t="shared" si="14"/>
        <v>1</v>
      </c>
      <c r="O180" s="103">
        <f t="shared" si="14"/>
        <v>0</v>
      </c>
      <c r="P180" s="111">
        <f t="shared" si="14"/>
        <v>6.5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</sheetData>
  <sheetProtection algorithmName="SHA-512" hashValue="Y6GqBiwOBgJBCiTCB/ofgwoLb1P/4e5v9PZVeZEPSScRI//Ky5MbWDpvI8aSBfagq00JyuMVhDTavlapylu/qg==" saltValue="QfRV/VsTAZSOydvZXBGUUA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886718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99" t="s">
        <v>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120</v>
      </c>
      <c r="B7" s="148"/>
      <c r="C7" s="148"/>
      <c r="D7" s="149"/>
      <c r="E7" s="268"/>
      <c r="F7" s="269"/>
      <c r="G7" s="269"/>
      <c r="H7" s="272" t="s">
        <v>119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119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118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24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24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Cheese Ravioli</v>
      </c>
      <c r="B15" s="120"/>
      <c r="C15" s="96" t="str">
        <f>'9-12'!B6</f>
        <v>3 each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Marinara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Honey Glazed Carrots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0.5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Peas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0.5</v>
      </c>
      <c r="N18" s="104">
        <f>'9-12'!K9</f>
        <v>0</v>
      </c>
      <c r="O18" s="104">
        <f>'9-12'!L9</f>
        <v>0</v>
      </c>
      <c r="P18" s="107">
        <f t="shared" si="0"/>
        <v>0.5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Sauteed Spinach with Garlic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</v>
      </c>
      <c r="J19" s="104">
        <f>'9-12'!G10</f>
        <v>0.5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0.5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WG Foccacia</v>
      </c>
      <c r="B20" s="120"/>
      <c r="C20" s="96" t="str">
        <f>'9-12'!B11</f>
        <v>1 piece</v>
      </c>
      <c r="D20" s="122"/>
      <c r="E20" s="123"/>
      <c r="F20" s="124"/>
      <c r="G20" s="106">
        <f>'9-12'!C11</f>
        <v>0</v>
      </c>
      <c r="H20" s="104">
        <f>'9-12'!D11</f>
        <v>1</v>
      </c>
      <c r="I20" s="104">
        <f>'9-12'!E11</f>
        <v>0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07"/>
      <c r="R20" s="205"/>
      <c r="S20" s="206"/>
      <c r="T20" s="207"/>
      <c r="U20" s="205"/>
      <c r="V20" s="206"/>
      <c r="W20" s="210"/>
      <c r="X20" s="208"/>
      <c r="Y20" s="208"/>
      <c r="Z20" s="209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07"/>
      <c r="R21" s="205"/>
      <c r="S21" s="206"/>
      <c r="T21" s="207"/>
      <c r="U21" s="205"/>
      <c r="V21" s="206"/>
      <c r="W21" s="210"/>
      <c r="X21" s="208"/>
      <c r="Y21" s="208"/>
      <c r="Z21" s="209"/>
    </row>
    <row r="22" spans="1:26" ht="24" customHeight="1" x14ac:dyDescent="0.3">
      <c r="A22" s="160" t="str">
        <f>'Weekly Menus'!A14</f>
        <v>Fruit Selection</v>
      </c>
      <c r="B22" s="120"/>
      <c r="C22" s="96" t="str">
        <f>'9-12'!B13</f>
        <v>1/2 cup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0.5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 t="str">
        <f>'Weekly Menus'!A15</f>
        <v>Milk Selection</v>
      </c>
      <c r="B23" s="120"/>
      <c r="C23" s="96" t="str">
        <f>'9-12'!B14</f>
        <v xml:space="preserve">8 oz. 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1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2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1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2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99" t="s">
        <v>71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120</v>
      </c>
      <c r="B43" s="148"/>
      <c r="C43" s="148"/>
      <c r="D43" s="149"/>
      <c r="E43" s="268"/>
      <c r="F43" s="269"/>
      <c r="G43" s="269"/>
      <c r="H43" s="272" t="s">
        <v>119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119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118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24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24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07"/>
      <c r="R53" s="205"/>
      <c r="S53" s="206"/>
      <c r="T53" s="207"/>
      <c r="U53" s="205"/>
      <c r="V53" s="206"/>
      <c r="W53" s="210"/>
      <c r="X53" s="208"/>
      <c r="Y53" s="208"/>
      <c r="Z53" s="209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07"/>
      <c r="R54" s="205"/>
      <c r="S54" s="206"/>
      <c r="T54" s="207"/>
      <c r="U54" s="205"/>
      <c r="V54" s="206"/>
      <c r="W54" s="210"/>
      <c r="X54" s="208"/>
      <c r="Y54" s="208"/>
      <c r="Z54" s="209"/>
    </row>
    <row r="55" spans="1:26" s="100" customFormat="1" ht="24" customHeight="1" x14ac:dyDescent="0.3">
      <c r="A55" s="160" t="str">
        <f>'Weekly Menus'!B11</f>
        <v>Steamed Broccoli &amp; Cauliflower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0.25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0.25</v>
      </c>
      <c r="O55" s="104">
        <f>'9-12'!L39</f>
        <v>0</v>
      </c>
      <c r="P55" s="107">
        <f t="shared" si="3"/>
        <v>0.5</v>
      </c>
      <c r="Q55" s="207"/>
      <c r="R55" s="205"/>
      <c r="S55" s="206"/>
      <c r="T55" s="207"/>
      <c r="U55" s="205"/>
      <c r="V55" s="206"/>
      <c r="W55" s="210"/>
      <c r="X55" s="208"/>
      <c r="Y55" s="208"/>
      <c r="Z55" s="209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0.75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0.25</v>
      </c>
      <c r="O70" s="102">
        <f t="shared" si="4"/>
        <v>0</v>
      </c>
      <c r="P70" s="110">
        <f t="shared" si="4"/>
        <v>1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1.25</v>
      </c>
      <c r="K71" s="103">
        <f t="shared" si="5"/>
        <v>1</v>
      </c>
      <c r="L71" s="103">
        <f t="shared" si="5"/>
        <v>0</v>
      </c>
      <c r="M71" s="103">
        <f t="shared" si="5"/>
        <v>0.5</v>
      </c>
      <c r="N71" s="103">
        <f t="shared" si="5"/>
        <v>0.25</v>
      </c>
      <c r="O71" s="103">
        <f t="shared" si="5"/>
        <v>0</v>
      </c>
      <c r="P71" s="111">
        <f t="shared" si="5"/>
        <v>3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99" t="s">
        <v>71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120</v>
      </c>
      <c r="B79" s="148"/>
      <c r="C79" s="148"/>
      <c r="D79" s="149"/>
      <c r="E79" s="268"/>
      <c r="F79" s="269"/>
      <c r="G79" s="269"/>
      <c r="H79" s="272" t="s">
        <v>119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119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118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24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24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312" t="s">
        <v>36</v>
      </c>
      <c r="R85" s="303"/>
      <c r="S85" s="313"/>
      <c r="T85" s="302" t="s">
        <v>37</v>
      </c>
      <c r="U85" s="303"/>
      <c r="V85" s="304"/>
      <c r="W85" s="308" t="s">
        <v>38</v>
      </c>
      <c r="X85" s="272"/>
      <c r="Y85" s="272"/>
      <c r="Z85" s="309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4"/>
      <c r="R86" s="306"/>
      <c r="S86" s="315"/>
      <c r="T86" s="305"/>
      <c r="U86" s="306"/>
      <c r="V86" s="307"/>
      <c r="W86" s="310"/>
      <c r="X86" s="273"/>
      <c r="Y86" s="273"/>
      <c r="Z86" s="311"/>
    </row>
    <row r="87" spans="1:26" s="100" customFormat="1" ht="24" customHeight="1" x14ac:dyDescent="0.3">
      <c r="A87" s="160" t="str">
        <f>'Weekly Menus'!C7</f>
        <v>Homestyle Chicken &amp; Biscuit</v>
      </c>
      <c r="B87" s="120"/>
      <c r="C87" s="96" t="str">
        <f>'9-12'!B64</f>
        <v>1 cup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WG Biscuit</v>
      </c>
      <c r="B88" s="120"/>
      <c r="C88" s="96" t="str">
        <f>'9-12'!B65</f>
        <v>1 each</v>
      </c>
      <c r="D88" s="122"/>
      <c r="E88" s="123"/>
      <c r="F88" s="124"/>
      <c r="G88" s="106">
        <f>'9-12'!C65</f>
        <v>0</v>
      </c>
      <c r="H88" s="104">
        <f>'9-12'!D65</f>
        <v>2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 xml:space="preserve">Corn 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0.5</v>
      </c>
      <c r="N89" s="104">
        <f>'9-12'!K66</f>
        <v>0</v>
      </c>
      <c r="O89" s="104">
        <f>'9-12'!L66</f>
        <v>0</v>
      </c>
      <c r="P89" s="107">
        <f t="shared" ref="P89:P104" si="6">SUM(J89:O89)</f>
        <v>0.5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Fruit Selection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0.5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Fruit Selection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0.5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>Milk Selection</v>
      </c>
      <c r="B92" s="120"/>
      <c r="C92" s="96" t="str">
        <f>'9-12'!B69</f>
        <v xml:space="preserve">8 oz. 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>
        <f>'Weekly Menus'!C13</f>
        <v>0</v>
      </c>
      <c r="B93" s="120"/>
      <c r="C93" s="96">
        <f>'9-12'!B70</f>
        <v>0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>
        <f>'Weekly Menus'!C14</f>
        <v>0</v>
      </c>
      <c r="B94" s="120"/>
      <c r="C94" s="96">
        <f>'9-12'!B71</f>
        <v>0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0.5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1.25</v>
      </c>
      <c r="K107" s="103">
        <f t="shared" si="8"/>
        <v>1</v>
      </c>
      <c r="L107" s="103">
        <f t="shared" si="8"/>
        <v>0</v>
      </c>
      <c r="M107" s="103">
        <f t="shared" si="8"/>
        <v>1</v>
      </c>
      <c r="N107" s="103">
        <f t="shared" si="8"/>
        <v>0.25</v>
      </c>
      <c r="O107" s="103">
        <f t="shared" si="8"/>
        <v>0</v>
      </c>
      <c r="P107" s="111">
        <f t="shared" si="8"/>
        <v>3.5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99" t="s">
        <v>71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120</v>
      </c>
      <c r="B115" s="148"/>
      <c r="C115" s="148"/>
      <c r="D115" s="149"/>
      <c r="E115" s="268"/>
      <c r="F115" s="269"/>
      <c r="G115" s="269"/>
      <c r="H115" s="272" t="s">
        <v>119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119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118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24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24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Hearty Meatloaf</v>
      </c>
      <c r="B123" s="120"/>
      <c r="C123" s="96" t="str">
        <f>'9-12'!B93</f>
        <v>1 piece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>
        <f>'Weekly Menus'!D8</f>
        <v>0</v>
      </c>
      <c r="B124" s="120"/>
      <c r="C124" s="96">
        <f>'9-12'!B94</f>
        <v>0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Mashed Potato</v>
      </c>
      <c r="B125" s="120"/>
      <c r="C125" s="96" t="str">
        <f>'9-12'!B95</f>
        <v>1/2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0.5</v>
      </c>
      <c r="N125" s="104">
        <f>'9-12'!K95</f>
        <v>0</v>
      </c>
      <c r="O125" s="104">
        <f>'9-12'!L95</f>
        <v>0</v>
      </c>
      <c r="P125" s="107">
        <f t="shared" si="9"/>
        <v>0.5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Vegetarian Baked Beans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0.5</v>
      </c>
      <c r="M126" s="104">
        <f>'9-12'!J96</f>
        <v>0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Coleslaw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0.25</v>
      </c>
      <c r="O127" s="104">
        <f>'9-12'!L97</f>
        <v>0</v>
      </c>
      <c r="P127" s="107">
        <f t="shared" si="9"/>
        <v>0.25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Cornbread</v>
      </c>
      <c r="B128" s="120"/>
      <c r="C128" s="96" t="str">
        <f>'9-12'!B98</f>
        <v>1 piece</v>
      </c>
      <c r="D128" s="122"/>
      <c r="E128" s="123"/>
      <c r="F128" s="124"/>
      <c r="G128" s="106">
        <f>'9-12'!C98</f>
        <v>0</v>
      </c>
      <c r="H128" s="104">
        <f>'9-12'!D98</f>
        <v>2</v>
      </c>
      <c r="I128" s="104">
        <f>'9-12'!E98</f>
        <v>0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Fruit Selection</v>
      </c>
      <c r="B130" s="120"/>
      <c r="C130" s="96" t="str">
        <f>'9-12'!B100</f>
        <v>1/2 cup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0.5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 t="str">
        <f>'Weekly Menus'!D15</f>
        <v>Milk Selection</v>
      </c>
      <c r="B131" s="120"/>
      <c r="C131" s="96" t="str">
        <f>'9-12'!B101</f>
        <v xml:space="preserve">8 oz. 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0.5</v>
      </c>
      <c r="M142" s="102">
        <f t="shared" si="10"/>
        <v>0.5</v>
      </c>
      <c r="N142" s="102">
        <f t="shared" si="10"/>
        <v>0.25</v>
      </c>
      <c r="O142" s="102">
        <f t="shared" si="10"/>
        <v>0</v>
      </c>
      <c r="P142" s="110">
        <f t="shared" si="10"/>
        <v>1.25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1.25</v>
      </c>
      <c r="K143" s="103">
        <f t="shared" si="11"/>
        <v>1</v>
      </c>
      <c r="L143" s="103">
        <f t="shared" si="11"/>
        <v>0.5</v>
      </c>
      <c r="M143" s="103">
        <f t="shared" si="11"/>
        <v>1.5</v>
      </c>
      <c r="N143" s="103">
        <f t="shared" si="11"/>
        <v>0.5</v>
      </c>
      <c r="O143" s="103">
        <f t="shared" si="11"/>
        <v>0</v>
      </c>
      <c r="P143" s="111">
        <f t="shared" si="11"/>
        <v>4.75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99" t="s">
        <v>71</v>
      </c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120</v>
      </c>
      <c r="B151" s="148"/>
      <c r="C151" s="148"/>
      <c r="D151" s="149"/>
      <c r="E151" s="268"/>
      <c r="F151" s="269"/>
      <c r="G151" s="269"/>
      <c r="H151" s="272" t="s">
        <v>119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119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118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24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24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 xml:space="preserve">Grilled Cheese 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Grilled Ham &amp; Cheese</v>
      </c>
      <c r="B160" s="120"/>
      <c r="C160" s="96" t="str">
        <f>'9-12'!B123</f>
        <v>1 sandwich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Baby Carrots with Hummus</v>
      </c>
      <c r="B161" s="120"/>
      <c r="C161" s="96" t="str">
        <f>'9-12'!B124</f>
        <v>1/2 c. w/ 1/4 c.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0.25</v>
      </c>
      <c r="M161" s="104">
        <f>'9-12'!J124</f>
        <v>0</v>
      </c>
      <c r="N161" s="104">
        <f>'9-12'!K124</f>
        <v>0.5</v>
      </c>
      <c r="O161" s="104">
        <f>'9-12'!L124</f>
        <v>0</v>
      </c>
      <c r="P161" s="107">
        <f t="shared" si="12"/>
        <v>0.75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Tomato Soup</v>
      </c>
      <c r="B162" s="120"/>
      <c r="C162" s="96" t="str">
        <f>'9-12'!B125</f>
        <v>1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1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1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Fruit Selection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0.5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Milk Selection</v>
      </c>
      <c r="B165" s="120"/>
      <c r="C165" s="96" t="str">
        <f>'9-12'!B128</f>
        <v xml:space="preserve">8 oz. 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>
        <f>'Weekly Menus'!E14</f>
        <v>0</v>
      </c>
      <c r="B166" s="120"/>
      <c r="C166" s="96">
        <f>'9-12'!B129</f>
        <v>0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19"/>
      <c r="R177" s="320"/>
      <c r="S177" s="321"/>
      <c r="T177" s="319"/>
      <c r="U177" s="320"/>
      <c r="V177" s="321"/>
      <c r="W177" s="316"/>
      <c r="X177" s="317"/>
      <c r="Y177" s="317"/>
      <c r="Z177" s="318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1</v>
      </c>
      <c r="L179" s="102">
        <f t="shared" si="13"/>
        <v>0.25</v>
      </c>
      <c r="M179" s="102">
        <f t="shared" si="13"/>
        <v>0</v>
      </c>
      <c r="N179" s="102">
        <f t="shared" si="13"/>
        <v>0.5</v>
      </c>
      <c r="O179" s="102">
        <f t="shared" si="13"/>
        <v>0</v>
      </c>
      <c r="P179" s="110">
        <f t="shared" si="13"/>
        <v>1.75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1.25</v>
      </c>
      <c r="K180" s="103">
        <f t="shared" si="14"/>
        <v>2</v>
      </c>
      <c r="L180" s="103">
        <f t="shared" si="14"/>
        <v>0.75</v>
      </c>
      <c r="M180" s="103">
        <f t="shared" si="14"/>
        <v>1.5</v>
      </c>
      <c r="N180" s="103">
        <f t="shared" si="14"/>
        <v>1</v>
      </c>
      <c r="O180" s="103">
        <f t="shared" si="14"/>
        <v>0</v>
      </c>
      <c r="P180" s="111">
        <f t="shared" si="14"/>
        <v>6.5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JmdJGjOCl/z9Se+v/7bueygpPbFNw6PahrDLu033s2XTdkWU23aWgYE5efJMXPnCTGiT8wO1lf1t0S4vCtGlmQ==" saltValue="cESE33aOo9y6K46c93U88A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FF7B2A-366A-41EC-84F8-033EACFFA2BB}"/>
</file>

<file path=customXml/itemProps2.xml><?xml version="1.0" encoding="utf-8"?>
<ds:datastoreItem xmlns:ds="http://schemas.openxmlformats.org/officeDocument/2006/customXml" ds:itemID="{F91E0850-E627-4ADE-9FF1-8DF9338E06C6}"/>
</file>

<file path=customXml/itemProps3.xml><?xml version="1.0" encoding="utf-8"?>
<ds:datastoreItem xmlns:ds="http://schemas.openxmlformats.org/officeDocument/2006/customXml" ds:itemID="{13BC7B68-4A30-4A8D-A358-C9E8E60F4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2021-09-08T11:24:06Z</cp:lastPrinted>
  <dcterms:created xsi:type="dcterms:W3CDTF">2012-02-29T16:24:13Z</dcterms:created>
  <dcterms:modified xsi:type="dcterms:W3CDTF">2021-09-13T09:59:33Z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