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ACB8A320-1644-46C2-BA0D-8F55A91C92B1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7" i="22" l="1"/>
  <c r="C177" i="22"/>
  <c r="G177" i="22"/>
  <c r="H177" i="22"/>
  <c r="I177" i="22"/>
  <c r="J177" i="22"/>
  <c r="K177" i="22"/>
  <c r="P177" i="22" s="1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P177" i="18" s="1"/>
  <c r="N177" i="18"/>
  <c r="O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K21" i="18"/>
  <c r="P21" i="18" s="1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3" i="18" l="1"/>
  <c r="P55" i="18"/>
  <c r="P20" i="18"/>
  <c r="P54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/>
  <c r="F84" i="3"/>
  <c r="F86" i="3" s="1"/>
  <c r="F55" i="3"/>
  <c r="F57" i="3"/>
  <c r="F26" i="3"/>
  <c r="F28" i="3" s="1"/>
  <c r="D142" i="3"/>
  <c r="C142" i="3"/>
  <c r="D113" i="3"/>
  <c r="D115" i="3" s="1"/>
  <c r="C113" i="3"/>
  <c r="D84" i="3"/>
  <c r="D86" i="3" s="1"/>
  <c r="C84" i="3"/>
  <c r="D55" i="3"/>
  <c r="D57" i="3" s="1"/>
  <c r="C55" i="3"/>
  <c r="D26" i="3"/>
  <c r="C26" i="3"/>
  <c r="D142" i="21"/>
  <c r="D144" i="21" s="1"/>
  <c r="C142" i="21"/>
  <c r="C144" i="21" s="1"/>
  <c r="D113" i="21"/>
  <c r="D115" i="21" s="1"/>
  <c r="C113" i="21"/>
  <c r="C115" i="21" s="1"/>
  <c r="D84" i="21"/>
  <c r="D86" i="21" s="1"/>
  <c r="C84" i="21"/>
  <c r="D55" i="21"/>
  <c r="D57" i="21" s="1"/>
  <c r="C55" i="2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L146" i="21" s="1"/>
  <c r="K55" i="21"/>
  <c r="J55" i="21"/>
  <c r="I55" i="21"/>
  <c r="H55" i="21"/>
  <c r="H146" i="21" s="1"/>
  <c r="H148" i="21" s="1"/>
  <c r="G55" i="21"/>
  <c r="E55" i="21"/>
  <c r="E57" i="2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J26" i="21"/>
  <c r="I26" i="21"/>
  <c r="H26" i="21"/>
  <c r="G26" i="2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M113" i="3" s="1"/>
  <c r="M115" i="3" s="1"/>
  <c r="H113" i="3"/>
  <c r="G113" i="3"/>
  <c r="E113" i="3"/>
  <c r="E115" i="3" s="1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C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C5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D28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M142" i="3" l="1"/>
  <c r="M144" i="3" s="1"/>
  <c r="D146" i="3"/>
  <c r="D148" i="3" s="1"/>
  <c r="M55" i="3"/>
  <c r="M57" i="3" s="1"/>
  <c r="C146" i="3"/>
  <c r="C148" i="3" s="1"/>
  <c r="K146" i="3"/>
  <c r="K148" i="3" s="1"/>
  <c r="G146" i="3"/>
  <c r="G148" i="3" s="1"/>
  <c r="K146" i="21"/>
  <c r="K148" i="21" s="1"/>
  <c r="M142" i="21"/>
  <c r="M144" i="21" s="1"/>
  <c r="M113" i="21"/>
  <c r="M115" i="21" s="1"/>
  <c r="G146" i="21"/>
  <c r="G148" i="21" s="1"/>
  <c r="M26" i="21"/>
  <c r="M28" i="21" s="1"/>
  <c r="C146" i="21"/>
  <c r="C148" i="21" s="1"/>
  <c r="O70" i="18"/>
  <c r="M142" i="18"/>
  <c r="J146" i="21"/>
  <c r="J148" i="21" s="1"/>
  <c r="F146" i="21"/>
  <c r="F148" i="21" s="1"/>
  <c r="I106" i="18"/>
  <c r="I179" i="18"/>
  <c r="H146" i="3"/>
  <c r="H148" i="3" s="1"/>
  <c r="P58" i="22"/>
  <c r="N179" i="22"/>
  <c r="E146" i="3"/>
  <c r="E148" i="3" s="1"/>
  <c r="J146" i="3"/>
  <c r="J148" i="3" s="1"/>
  <c r="P51" i="18"/>
  <c r="P57" i="18"/>
  <c r="M106" i="18"/>
  <c r="I142" i="18"/>
  <c r="M179" i="18"/>
  <c r="M84" i="3"/>
  <c r="M86" i="3" s="1"/>
  <c r="I146" i="3"/>
  <c r="I148" i="3" s="1"/>
  <c r="E146" i="21"/>
  <c r="E148" i="21" s="1"/>
  <c r="L146" i="3"/>
  <c r="M55" i="21"/>
  <c r="M57" i="21" s="1"/>
  <c r="F146" i="3"/>
  <c r="F148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G107" i="22" s="1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O71" i="22" s="1"/>
  <c r="P53" i="22"/>
  <c r="H70" i="22"/>
  <c r="M106" i="22"/>
  <c r="H106" i="22"/>
  <c r="O34" i="22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180" i="18"/>
  <c r="O35" i="18"/>
  <c r="M26" i="3"/>
  <c r="E28" i="3"/>
  <c r="N34" i="18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143" i="18" l="1"/>
  <c r="G71" i="18"/>
  <c r="H71" i="22"/>
  <c r="G180" i="22"/>
  <c r="O107" i="22"/>
  <c r="O107" i="18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<sst xmlns="http://schemas.openxmlformats.org/spreadsheetml/2006/main" count="866" uniqueCount="130">
  <si>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</si>
  <si>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</si>
  <si>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</si>
  <si>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</si>
  <si>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</si>
  <si>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</si>
  <si>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</si>
  <si>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</si>
  <si>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</si>
  <si>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</si>
  <si>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</si>
  <si>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</si>
  <si>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</si>
  <si>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</si>
  <si>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</si>
  <si>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</si>
  <si>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</si>
  <si>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</si>
  <si>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</si>
  <si>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</si>
  <si>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</si>
  <si>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</si>
  <si>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</si>
  <si>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</si>
  <si>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</si>
  <si>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</si>
  <si>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</si>
  <si>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</si>
  <si>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</si>
  <si>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</si>
  <si>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</si>
  <si>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</si>
  <si>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</si>
  <si>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</si>
  <si>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</si>
  <si>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</si>
  <si>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</si>
  <si>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</si>
  <si>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</si>
  <si>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</si>
  <si>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</si>
  <si>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</si>
  <si>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</si>
  <si>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</si>
  <si>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</si>
  <si>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</si>
  <si>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</si>
  <si>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</si>
  <si>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</si>
  <si>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</si>
  <si>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</si>
  <si>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</si>
  <si>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</si>
  <si>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</si>
  <si>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</si>
  <si>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</si>
  <si>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</si>
  <si>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</si>
  <si>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</si>
  <si>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 xml:space="preserve">     Grades 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</si>
  <si>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</si>
  <si>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</si>
  <si>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</si>
  <si>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</si>
  <si>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</si>
  <si>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</si>
  <si>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</si>
  <si>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</si>
  <si>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</si>
  <si>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</si>
  <si>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</si>
  <si>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</si>
  <si>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</si>
  <si>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</si>
  <si>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</si>
  <si>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</si>
  <si>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</si>
  <si>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</si>
  <si>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</si>
  <si>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</si>
  <si>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</si>
  <si>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</si>
  <si>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</si>
  <si>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</si>
  <si>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</si>
  <si>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Fall Week 4</t>
  </si>
  <si>
    <t>Cheesy Chicken &amp; Noodles</t>
  </si>
  <si>
    <t>Rainbow Pepper Strips</t>
  </si>
  <si>
    <t>Dipping Sauce</t>
  </si>
  <si>
    <t>Cheesy Noodles</t>
  </si>
  <si>
    <t>Green Beans</t>
  </si>
  <si>
    <t>Herbed Bread Stick</t>
  </si>
  <si>
    <t>Fruit Selection</t>
  </si>
  <si>
    <t>Milk Selection</t>
  </si>
  <si>
    <t>Cheese Pizza</t>
  </si>
  <si>
    <t>Pepperoni Pizza</t>
  </si>
  <si>
    <t>Chef Special Pizza</t>
  </si>
  <si>
    <t>Spinach Salad with Strawberries</t>
  </si>
  <si>
    <t>Honey Lemon Chicken</t>
  </si>
  <si>
    <t>Brown Rice Pilaf</t>
  </si>
  <si>
    <t>Roasted Broccoli</t>
  </si>
  <si>
    <t>Vegetarian Baked Beans</t>
  </si>
  <si>
    <t>WG Biscuit</t>
  </si>
  <si>
    <t>Baked Honey Lemon Tofu</t>
  </si>
  <si>
    <t>Sloppy Joe on WG Bun</t>
  </si>
  <si>
    <t>Sloppy Lentil Joe on WG Bun</t>
  </si>
  <si>
    <t>Sweet Potato Fries</t>
  </si>
  <si>
    <t>Corn</t>
  </si>
  <si>
    <t>Turkey Sandwich on WG Bread</t>
  </si>
  <si>
    <t>Hummus, Cheese and Veggie Wrap</t>
  </si>
  <si>
    <t>Creamy Corn Chowder</t>
  </si>
  <si>
    <t>Cucumber and Carrot Sticks</t>
  </si>
  <si>
    <t>1 cup</t>
  </si>
  <si>
    <t>1/2 cup</t>
  </si>
  <si>
    <t>2 T.</t>
  </si>
  <si>
    <t>1 - 1.25 oz.</t>
  </si>
  <si>
    <t xml:space="preserve">8 oz. </t>
  </si>
  <si>
    <t>1 slice</t>
  </si>
  <si>
    <t>1 piece</t>
  </si>
  <si>
    <t xml:space="preserve">4.4 oz. </t>
  </si>
  <si>
    <t xml:space="preserve">1 - 2.6 oz. </t>
  </si>
  <si>
    <t xml:space="preserve">1 sandwich </t>
  </si>
  <si>
    <t>1 sandwich</t>
  </si>
  <si>
    <t>1 wrap</t>
  </si>
  <si>
    <t>8 oz.</t>
  </si>
  <si>
    <t>3/4 cup</t>
  </si>
  <si>
    <t xml:space="preserve">2 T. </t>
  </si>
  <si>
    <t>Grade</t>
  </si>
  <si>
    <t>Grades</t>
  </si>
  <si>
    <t xml:space="preserve">     OVS?    Yes _____    No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</si>
</sst>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3" borderId="23" xfId="0" applyFont="1" applyFill="1" applyBorder="1" applyAlignment="1">
      <alignment horizontal="center" vertical="center"/>
    </xf>
    <xf numFmtId="0" fontId="10" fillId="23" borderId="24" xfId="0" applyFont="1" applyFill="1" applyBorder="1" applyAlignment="1">
      <alignment horizontal="center" vertical="center"/>
    </xf>
    <xf numFmtId="0" fontId="10" fillId="23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70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85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86</v>
      </c>
      <c r="B7" s="137" t="s">
        <v>94</v>
      </c>
      <c r="C7" s="137" t="s">
        <v>98</v>
      </c>
      <c r="D7" s="137" t="s">
        <v>104</v>
      </c>
      <c r="E7" s="137" t="s">
        <v>108</v>
      </c>
    </row>
    <row r="8" spans="1:5" ht="30" customHeight="1" x14ac:dyDescent="0.3">
      <c r="A8" s="63" t="s">
        <v>89</v>
      </c>
      <c r="B8" s="63" t="s">
        <v>95</v>
      </c>
      <c r="C8" s="63" t="s">
        <v>103</v>
      </c>
      <c r="D8" s="63" t="s">
        <v>105</v>
      </c>
      <c r="E8" s="63" t="s">
        <v>109</v>
      </c>
    </row>
    <row r="9" spans="1:5" ht="30" customHeight="1" x14ac:dyDescent="0.3">
      <c r="A9" s="63" t="s">
        <v>87</v>
      </c>
      <c r="B9" s="63" t="s">
        <v>96</v>
      </c>
      <c r="C9" s="63" t="s">
        <v>99</v>
      </c>
      <c r="D9" s="63" t="s">
        <v>106</v>
      </c>
      <c r="E9" s="63" t="s">
        <v>110</v>
      </c>
    </row>
    <row r="10" spans="1:5" ht="30" customHeight="1" x14ac:dyDescent="0.3">
      <c r="A10" s="63" t="s">
        <v>88</v>
      </c>
      <c r="B10" s="63" t="s">
        <v>97</v>
      </c>
      <c r="C10" s="63" t="s">
        <v>100</v>
      </c>
      <c r="D10" s="63" t="s">
        <v>107</v>
      </c>
      <c r="E10" s="63" t="s">
        <v>111</v>
      </c>
    </row>
    <row r="11" spans="1:5" ht="30" customHeight="1" x14ac:dyDescent="0.3">
      <c r="A11" s="63" t="s">
        <v>90</v>
      </c>
      <c r="B11" s="63" t="s">
        <v>92</v>
      </c>
      <c r="C11" s="63" t="s">
        <v>101</v>
      </c>
      <c r="D11" s="63" t="s">
        <v>92</v>
      </c>
      <c r="E11" s="63" t="s">
        <v>88</v>
      </c>
    </row>
    <row r="12" spans="1:5" ht="30" customHeight="1" x14ac:dyDescent="0.3">
      <c r="A12" s="63" t="s">
        <v>91</v>
      </c>
      <c r="B12" s="63" t="s">
        <v>92</v>
      </c>
      <c r="C12" s="63" t="s">
        <v>102</v>
      </c>
      <c r="D12" s="63" t="s">
        <v>92</v>
      </c>
      <c r="E12" s="63" t="s">
        <v>92</v>
      </c>
    </row>
    <row r="13" spans="1:5" ht="30" customHeight="1" x14ac:dyDescent="0.3">
      <c r="A13" s="114" t="s">
        <v>92</v>
      </c>
      <c r="B13" s="114" t="s">
        <v>93</v>
      </c>
      <c r="C13" s="114" t="s">
        <v>92</v>
      </c>
      <c r="D13" s="114" t="s">
        <v>93</v>
      </c>
      <c r="E13" s="114" t="s">
        <v>92</v>
      </c>
    </row>
    <row r="14" spans="1:5" ht="30" customHeight="1" x14ac:dyDescent="0.3">
      <c r="A14" s="64" t="s">
        <v>92</v>
      </c>
      <c r="B14" s="64"/>
      <c r="C14" s="64" t="s">
        <v>92</v>
      </c>
      <c r="D14" s="64"/>
      <c r="E14" s="64" t="s">
        <v>93</v>
      </c>
    </row>
    <row r="15" spans="1:5" ht="30" customHeight="1" x14ac:dyDescent="0.3">
      <c r="A15" s="64" t="s">
        <v>93</v>
      </c>
      <c r="B15" s="64"/>
      <c r="C15" s="64" t="s">
        <v>93</v>
      </c>
      <c r="D15" s="64"/>
      <c r="E15" s="64"/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0ovIvI6kn515drTUbj/yN377AXWGhLV/3/frJD38hp3wuOm+c/mkFr4VaN3Cs1UtsPkcK11DdMgGwc5LVC7ZOg==" saltValue="v/ZkL1WYYHORycxwaFnRdQ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71" t="s">
        <v>67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Fall Week 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64</v>
      </c>
      <c r="C5" s="20" t="s">
        <v>0</v>
      </c>
      <c r="D5" s="19" t="s">
        <v>73</v>
      </c>
      <c r="E5" s="18" t="s">
        <v>1</v>
      </c>
      <c r="F5" s="131" t="s">
        <v>69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Cheesy Chicken &amp; Noodles</v>
      </c>
      <c r="B6" s="128" t="s">
        <v>112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Cheesy Noodles</v>
      </c>
      <c r="B7" s="128" t="s">
        <v>112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84">
        <f t="shared" ref="M7:M25" si="0">SUM(G7:L7)</f>
        <v>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Rainbow Pepper Strips</v>
      </c>
      <c r="B8" s="128" t="s">
        <v>113</v>
      </c>
      <c r="C8" s="117"/>
      <c r="D8" s="117"/>
      <c r="E8" s="117"/>
      <c r="F8" s="117"/>
      <c r="G8" s="117"/>
      <c r="H8" s="117">
        <v>0.25</v>
      </c>
      <c r="I8" s="117"/>
      <c r="J8" s="117"/>
      <c r="K8" s="117">
        <v>0.25</v>
      </c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Dipping Sauce</v>
      </c>
      <c r="B9" s="128" t="s">
        <v>114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Green Beans</v>
      </c>
      <c r="B10" s="128" t="s">
        <v>113</v>
      </c>
      <c r="C10" s="117"/>
      <c r="D10" s="117"/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Herbed Bread Stick</v>
      </c>
      <c r="B11" s="128" t="s">
        <v>115</v>
      </c>
      <c r="C11" s="117"/>
      <c r="D11" s="117">
        <v>1</v>
      </c>
      <c r="E11" s="117"/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Fruit Selection</v>
      </c>
      <c r="B12" s="128" t="s">
        <v>113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Fruit Selection</v>
      </c>
      <c r="B13" s="128" t="s">
        <v>113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 t="str">
        <f>'Weekly Menus'!A15</f>
        <v>Milk Selection</v>
      </c>
      <c r="B14" s="128" t="s">
        <v>116</v>
      </c>
      <c r="C14" s="117"/>
      <c r="D14" s="117"/>
      <c r="E14" s="117"/>
      <c r="F14" s="117">
        <v>1</v>
      </c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0.25</v>
      </c>
      <c r="I26" s="52">
        <f t="shared" si="1"/>
        <v>0</v>
      </c>
      <c r="J26" s="53">
        <f t="shared" si="1"/>
        <v>0</v>
      </c>
      <c r="K26" s="54">
        <f t="shared" si="1"/>
        <v>0.75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74</v>
      </c>
      <c r="D27" s="38" t="s">
        <v>74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78" t="s">
        <v>12</v>
      </c>
      <c r="B28" s="17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71" t="s">
        <v>67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Fall Week 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64</v>
      </c>
      <c r="C34" s="20" t="s">
        <v>0</v>
      </c>
      <c r="D34" s="19" t="s">
        <v>73</v>
      </c>
      <c r="E34" s="18" t="s">
        <v>1</v>
      </c>
      <c r="F34" s="131" t="s">
        <v>69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117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117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117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Spinach Salad with Strawberries</v>
      </c>
      <c r="B38" s="128" t="s">
        <v>112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Fruit Selection</v>
      </c>
      <c r="B39" s="128" t="s">
        <v>113</v>
      </c>
      <c r="C39" s="117"/>
      <c r="D39" s="117"/>
      <c r="E39" s="117">
        <v>0.5</v>
      </c>
      <c r="F39" s="117"/>
      <c r="G39" s="117"/>
      <c r="H39" s="117"/>
      <c r="I39" s="117"/>
      <c r="J39" s="117"/>
      <c r="K39" s="117"/>
      <c r="L39" s="118"/>
      <c r="M39" s="84">
        <f t="shared" si="3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113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Milk Selection</v>
      </c>
      <c r="B41" s="128" t="s">
        <v>116</v>
      </c>
      <c r="C41" s="117"/>
      <c r="D41" s="117"/>
      <c r="E41" s="117"/>
      <c r="F41" s="117">
        <v>1</v>
      </c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>
        <f>'Weekly Menus'!B14</f>
        <v>0</v>
      </c>
      <c r="B42" s="128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</v>
      </c>
      <c r="I55" s="52">
        <f t="shared" si="4"/>
        <v>0</v>
      </c>
      <c r="J55" s="53">
        <f t="shared" si="4"/>
        <v>0</v>
      </c>
      <c r="K55" s="54">
        <f t="shared" si="4"/>
        <v>0</v>
      </c>
      <c r="L55" s="55">
        <f t="shared" si="4"/>
        <v>0</v>
      </c>
      <c r="M55" s="56">
        <f>SUM(G55:L55)</f>
        <v>0.5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74</v>
      </c>
      <c r="D56" s="38" t="s">
        <v>74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No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71" t="s">
        <v>67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Fall Week 4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64</v>
      </c>
      <c r="C63" s="20" t="s">
        <v>0</v>
      </c>
      <c r="D63" s="19" t="s">
        <v>73</v>
      </c>
      <c r="E63" s="18" t="s">
        <v>1</v>
      </c>
      <c r="F63" s="131" t="s">
        <v>69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Honey Lemon Chicken</v>
      </c>
      <c r="B64" s="128" t="s">
        <v>118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Baked Honey Lemon Tofu</v>
      </c>
      <c r="B65" s="128" t="s">
        <v>119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 Pilaf</v>
      </c>
      <c r="B66" s="128" t="s">
        <v>113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Roasted Broccoli</v>
      </c>
      <c r="B67" s="128" t="s">
        <v>113</v>
      </c>
      <c r="C67" s="117"/>
      <c r="D67" s="117"/>
      <c r="E67" s="117"/>
      <c r="F67" s="117"/>
      <c r="G67" s="117">
        <v>0.5</v>
      </c>
      <c r="H67" s="117"/>
      <c r="I67" s="117"/>
      <c r="J67" s="117"/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Vegetarian Baked Beans</v>
      </c>
      <c r="B68" s="128" t="s">
        <v>113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WG Biscuit</v>
      </c>
      <c r="B69" s="128" t="s">
        <v>120</v>
      </c>
      <c r="C69" s="117"/>
      <c r="D69" s="117">
        <v>2</v>
      </c>
      <c r="E69" s="117"/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113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113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Milk Selection</v>
      </c>
      <c r="B72" s="128" t="s">
        <v>116</v>
      </c>
      <c r="C72" s="117"/>
      <c r="D72" s="117"/>
      <c r="E72" s="117"/>
      <c r="F72" s="117">
        <v>1</v>
      </c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3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0.5</v>
      </c>
      <c r="H84" s="51">
        <f t="shared" si="7"/>
        <v>0</v>
      </c>
      <c r="I84" s="52">
        <f t="shared" si="7"/>
        <v>0.5</v>
      </c>
      <c r="J84" s="53">
        <f t="shared" si="7"/>
        <v>0</v>
      </c>
      <c r="K84" s="54">
        <f t="shared" si="7"/>
        <v>0</v>
      </c>
      <c r="L84" s="55">
        <f t="shared" si="7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74</v>
      </c>
      <c r="D85" s="38" t="s">
        <v>74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71" t="s">
        <v>67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Fall Week 4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64</v>
      </c>
      <c r="C92" s="20" t="s">
        <v>0</v>
      </c>
      <c r="D92" s="19" t="s">
        <v>73</v>
      </c>
      <c r="E92" s="18" t="s">
        <v>1</v>
      </c>
      <c r="F92" s="131" t="s">
        <v>69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Sloppy Joe on WG Bun</v>
      </c>
      <c r="B93" s="128" t="s">
        <v>121</v>
      </c>
      <c r="C93" s="117">
        <v>2</v>
      </c>
      <c r="D93" s="117">
        <v>2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Sloppy Lentil Joe on WG Bun</v>
      </c>
      <c r="B94" s="128" t="s">
        <v>121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Sweet Potato Fries</v>
      </c>
      <c r="B95" s="128" t="s">
        <v>125</v>
      </c>
      <c r="C95" s="117"/>
      <c r="D95" s="117"/>
      <c r="E95" s="117"/>
      <c r="F95" s="117"/>
      <c r="G95" s="117"/>
      <c r="H95" s="117">
        <v>0.75</v>
      </c>
      <c r="I95" s="117"/>
      <c r="J95" s="117"/>
      <c r="K95" s="117"/>
      <c r="L95" s="118"/>
      <c r="M95" s="84">
        <f t="shared" si="9"/>
        <v>0.75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Corn</v>
      </c>
      <c r="B96" s="128" t="s">
        <v>113</v>
      </c>
      <c r="C96" s="117"/>
      <c r="D96" s="117"/>
      <c r="E96" s="117"/>
      <c r="F96" s="117"/>
      <c r="G96" s="117"/>
      <c r="H96" s="117"/>
      <c r="I96" s="117"/>
      <c r="J96" s="117">
        <v>0.5</v>
      </c>
      <c r="K96" s="117"/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Fruit Selection</v>
      </c>
      <c r="B97" s="128" t="s">
        <v>113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9"/>
        <v>0</v>
      </c>
    </row>
    <row r="98" spans="1:13" ht="15" customHeight="1" x14ac:dyDescent="0.3">
      <c r="A98" s="83" t="str">
        <f>'Weekly Menus'!D12</f>
        <v>Fruit Selection</v>
      </c>
      <c r="B98" s="128" t="s">
        <v>113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Milk Selection</v>
      </c>
      <c r="B99" s="128" t="s">
        <v>116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0.75</v>
      </c>
      <c r="I113" s="52">
        <f t="shared" si="10"/>
        <v>0</v>
      </c>
      <c r="J113" s="53">
        <f t="shared" si="10"/>
        <v>0.5</v>
      </c>
      <c r="K113" s="54">
        <f t="shared" si="10"/>
        <v>0</v>
      </c>
      <c r="L113" s="55">
        <f t="shared" si="10"/>
        <v>0</v>
      </c>
      <c r="M113" s="56">
        <f>SUM(G113:L113)</f>
        <v>1.25</v>
      </c>
    </row>
    <row r="114" spans="1:13" ht="30" customHeight="1" x14ac:dyDescent="0.3">
      <c r="A114" s="176" t="s">
        <v>18</v>
      </c>
      <c r="B114" s="177"/>
      <c r="C114" s="38" t="s">
        <v>74</v>
      </c>
      <c r="D114" s="38" t="s">
        <v>74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78" t="s">
        <v>12</v>
      </c>
      <c r="B115" s="17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71" t="s">
        <v>67</v>
      </c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3"/>
    </row>
    <row r="118" spans="1:13" s="74" customFormat="1" ht="15" customHeight="1" x14ac:dyDescent="0.3">
      <c r="A118" s="76" t="s">
        <v>44</v>
      </c>
      <c r="B118" s="77" t="str">
        <f>'Weekly Menus'!B4</f>
        <v>Fall Week 4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64</v>
      </c>
      <c r="C121" s="20" t="s">
        <v>0</v>
      </c>
      <c r="D121" s="19" t="s">
        <v>73</v>
      </c>
      <c r="E121" s="18" t="s">
        <v>1</v>
      </c>
      <c r="F121" s="131" t="s">
        <v>69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Turkey Sandwich on WG Bread</v>
      </c>
      <c r="B122" s="128" t="s">
        <v>122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Hummus, Cheese and Veggie Wrap</v>
      </c>
      <c r="B123" s="128" t="s">
        <v>123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Creamy Corn Chowder</v>
      </c>
      <c r="B124" s="128" t="s">
        <v>112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2"/>
        <v>0.5</v>
      </c>
    </row>
    <row r="125" spans="1:13" ht="15" customHeight="1" x14ac:dyDescent="0.3">
      <c r="A125" s="83" t="str">
        <f>'Weekly Menus'!E10</f>
        <v>Cucumber and Carrot Sticks</v>
      </c>
      <c r="B125" s="128" t="s">
        <v>113</v>
      </c>
      <c r="C125" s="117"/>
      <c r="D125" s="117"/>
      <c r="E125" s="117"/>
      <c r="F125" s="117"/>
      <c r="G125" s="117"/>
      <c r="H125" s="117">
        <v>0.25</v>
      </c>
      <c r="I125" s="117"/>
      <c r="J125" s="117"/>
      <c r="K125" s="117">
        <v>0.25</v>
      </c>
      <c r="L125" s="118"/>
      <c r="M125" s="84">
        <f t="shared" si="12"/>
        <v>0.5</v>
      </c>
    </row>
    <row r="126" spans="1:13" ht="15" customHeight="1" x14ac:dyDescent="0.3">
      <c r="A126" s="83" t="str">
        <f>'Weekly Menus'!E11</f>
        <v>Dipping Sauce</v>
      </c>
      <c r="B126" s="128" t="s">
        <v>126</v>
      </c>
      <c r="C126" s="117"/>
      <c r="D126" s="117"/>
      <c r="E126" s="117"/>
      <c r="F126" s="117"/>
      <c r="G126" s="117"/>
      <c r="H126" s="117"/>
      <c r="I126" s="117"/>
      <c r="J126" s="117"/>
      <c r="K126" s="117"/>
      <c r="L126" s="118"/>
      <c r="M126" s="84">
        <f t="shared" si="12"/>
        <v>0</v>
      </c>
    </row>
    <row r="127" spans="1:13" ht="15" customHeight="1" x14ac:dyDescent="0.3">
      <c r="A127" s="83" t="str">
        <f>'Weekly Menus'!E12</f>
        <v>Fruit Selection</v>
      </c>
      <c r="B127" s="128" t="s">
        <v>113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113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Milk Selection</v>
      </c>
      <c r="B129" s="128" t="s">
        <v>124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0.25</v>
      </c>
      <c r="I142" s="52">
        <f t="shared" si="13"/>
        <v>0</v>
      </c>
      <c r="J142" s="53">
        <f t="shared" si="13"/>
        <v>0.5</v>
      </c>
      <c r="K142" s="54">
        <f t="shared" si="13"/>
        <v>0.25</v>
      </c>
      <c r="L142" s="55">
        <f t="shared" si="13"/>
        <v>0</v>
      </c>
      <c r="M142" s="56">
        <f>SUM(G142:L142)</f>
        <v>1</v>
      </c>
    </row>
    <row r="143" spans="1:13" ht="28.8" x14ac:dyDescent="0.3">
      <c r="A143" s="176" t="s">
        <v>18</v>
      </c>
      <c r="B143" s="177"/>
      <c r="C143" s="38" t="s">
        <v>74</v>
      </c>
      <c r="D143" s="38" t="s">
        <v>74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78" t="s">
        <v>12</v>
      </c>
      <c r="B144" s="17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80" t="s">
        <v>10</v>
      </c>
      <c r="B146" s="181"/>
      <c r="C146" s="21">
        <f t="shared" ref="C146:M146" si="15">SUM(C26,C55,C84,C113,C142)</f>
        <v>10</v>
      </c>
      <c r="D146" s="22">
        <f t="shared" si="15"/>
        <v>11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1.25</v>
      </c>
      <c r="I146" s="26">
        <f t="shared" si="15"/>
        <v>0.5</v>
      </c>
      <c r="J146" s="27">
        <f t="shared" si="15"/>
        <v>1</v>
      </c>
      <c r="K146" s="29">
        <f t="shared" si="15"/>
        <v>1</v>
      </c>
      <c r="L146" s="28">
        <f t="shared" si="15"/>
        <v>0</v>
      </c>
      <c r="M146" s="44">
        <f t="shared" si="15"/>
        <v>4.75</v>
      </c>
    </row>
    <row r="147" spans="1:13" ht="43.2" x14ac:dyDescent="0.3">
      <c r="A147" s="182" t="s">
        <v>19</v>
      </c>
      <c r="B147" s="183"/>
      <c r="C147" s="8" t="s">
        <v>82</v>
      </c>
      <c r="D147" s="8" t="s">
        <v>83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84" t="s">
        <v>13</v>
      </c>
      <c r="B148" s="18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AeDz50FRd6oxM5PnkQWaNebqPGtHFbIHDiHx0CkwNJ6ivvW0NQzDeIxBFg9jMGdHhgPoFp6AsIUeHlgzi7pB5Q==" saltValue="CTWnxgV+t51YuTedUKpFuA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9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Fall Week 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64</v>
      </c>
      <c r="C5" s="20" t="s">
        <v>0</v>
      </c>
      <c r="D5" s="19" t="s">
        <v>73</v>
      </c>
      <c r="E5" s="18" t="s">
        <v>1</v>
      </c>
      <c r="F5" s="131" t="s">
        <v>69</v>
      </c>
      <c r="G5" s="12" t="s">
        <v>76</v>
      </c>
      <c r="H5" s="13" t="s">
        <v>77</v>
      </c>
      <c r="I5" s="14" t="s">
        <v>2</v>
      </c>
      <c r="J5" s="15" t="s">
        <v>78</v>
      </c>
      <c r="K5" s="16" t="s">
        <v>79</v>
      </c>
      <c r="L5" s="37" t="s">
        <v>28</v>
      </c>
      <c r="M5" s="17" t="s">
        <v>80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Cheesy Chicken &amp; Noodles</v>
      </c>
      <c r="B6" s="128" t="s">
        <v>112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Cheesy Noodles</v>
      </c>
      <c r="B7" s="128" t="s">
        <v>112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84">
        <f t="shared" ref="M7:M25" si="0">SUM(G7:L7)</f>
        <v>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Rainbow Pepper Strips</v>
      </c>
      <c r="B8" s="128" t="s">
        <v>113</v>
      </c>
      <c r="C8" s="117"/>
      <c r="D8" s="117"/>
      <c r="E8" s="117"/>
      <c r="F8" s="117"/>
      <c r="G8" s="117"/>
      <c r="H8" s="117">
        <v>0.25</v>
      </c>
      <c r="I8" s="117"/>
      <c r="J8" s="117"/>
      <c r="K8" s="117">
        <v>0.25</v>
      </c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Dipping Sauce</v>
      </c>
      <c r="B9" s="128" t="s">
        <v>114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Green Beans</v>
      </c>
      <c r="B10" s="128" t="s">
        <v>113</v>
      </c>
      <c r="C10" s="117"/>
      <c r="D10" s="117"/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Herbed Bread Stick</v>
      </c>
      <c r="B11" s="128" t="s">
        <v>115</v>
      </c>
      <c r="C11" s="117"/>
      <c r="D11" s="117">
        <v>1</v>
      </c>
      <c r="E11" s="117"/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Fruit Selection</v>
      </c>
      <c r="B12" s="128" t="s">
        <v>113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Fruit Selection</v>
      </c>
      <c r="B13" s="128" t="s">
        <v>113</v>
      </c>
      <c r="C13" s="117"/>
      <c r="D13" s="117"/>
      <c r="E13" s="117">
        <v>0.5</v>
      </c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 t="str">
        <f>'Weekly Menus'!A15</f>
        <v>Milk Selection</v>
      </c>
      <c r="B14" s="128" t="s">
        <v>116</v>
      </c>
      <c r="C14" s="117"/>
      <c r="D14" s="117"/>
      <c r="E14" s="117"/>
      <c r="F14" s="117">
        <v>1</v>
      </c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0.25</v>
      </c>
      <c r="I26" s="52">
        <f t="shared" si="1"/>
        <v>0</v>
      </c>
      <c r="J26" s="53">
        <f t="shared" si="1"/>
        <v>0</v>
      </c>
      <c r="K26" s="54">
        <f t="shared" si="1"/>
        <v>0.75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75</v>
      </c>
      <c r="D27" s="38" t="s">
        <v>75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78" t="s">
        <v>12</v>
      </c>
      <c r="B28" s="17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Fall Week 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64</v>
      </c>
      <c r="C34" s="20" t="s">
        <v>0</v>
      </c>
      <c r="D34" s="19" t="s">
        <v>73</v>
      </c>
      <c r="E34" s="18" t="s">
        <v>1</v>
      </c>
      <c r="F34" s="131" t="s">
        <v>69</v>
      </c>
      <c r="G34" s="12" t="s">
        <v>76</v>
      </c>
      <c r="H34" s="13" t="s">
        <v>77</v>
      </c>
      <c r="I34" s="14" t="s">
        <v>2</v>
      </c>
      <c r="J34" s="15" t="s">
        <v>78</v>
      </c>
      <c r="K34" s="16" t="s">
        <v>79</v>
      </c>
      <c r="L34" s="37" t="s">
        <v>28</v>
      </c>
      <c r="M34" s="17" t="s">
        <v>80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117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117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117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Spinach Salad with Strawberries</v>
      </c>
      <c r="B38" s="128" t="s">
        <v>112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Fruit Selection</v>
      </c>
      <c r="B39" s="128" t="s">
        <v>113</v>
      </c>
      <c r="C39" s="117"/>
      <c r="D39" s="117"/>
      <c r="E39" s="117">
        <v>0.5</v>
      </c>
      <c r="F39" s="117"/>
      <c r="G39" s="117"/>
      <c r="H39" s="117"/>
      <c r="I39" s="117"/>
      <c r="J39" s="117"/>
      <c r="K39" s="117"/>
      <c r="L39" s="118"/>
      <c r="M39" s="84">
        <f t="shared" si="2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113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Milk Selection</v>
      </c>
      <c r="B41" s="128" t="s">
        <v>116</v>
      </c>
      <c r="C41" s="117"/>
      <c r="D41" s="117"/>
      <c r="E41" s="117"/>
      <c r="F41" s="117">
        <v>1</v>
      </c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>
        <f>'Weekly Menus'!B14</f>
        <v>0</v>
      </c>
      <c r="B42" s="128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</v>
      </c>
      <c r="K55" s="54">
        <f t="shared" si="3"/>
        <v>0</v>
      </c>
      <c r="L55" s="55">
        <f t="shared" si="3"/>
        <v>0</v>
      </c>
      <c r="M55" s="56">
        <f>SUM(G55:L55)</f>
        <v>0.5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75</v>
      </c>
      <c r="D56" s="38" t="s">
        <v>75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No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Fall Week 4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64</v>
      </c>
      <c r="C63" s="20" t="s">
        <v>0</v>
      </c>
      <c r="D63" s="19" t="s">
        <v>73</v>
      </c>
      <c r="E63" s="18" t="s">
        <v>1</v>
      </c>
      <c r="F63" s="131" t="s">
        <v>69</v>
      </c>
      <c r="G63" s="12" t="s">
        <v>76</v>
      </c>
      <c r="H63" s="13" t="s">
        <v>77</v>
      </c>
      <c r="I63" s="14" t="s">
        <v>2</v>
      </c>
      <c r="J63" s="15" t="s">
        <v>78</v>
      </c>
      <c r="K63" s="16" t="s">
        <v>79</v>
      </c>
      <c r="L63" s="37" t="s">
        <v>28</v>
      </c>
      <c r="M63" s="17" t="s">
        <v>80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Honey Lemon Chicken</v>
      </c>
      <c r="B64" s="128" t="s">
        <v>118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Baked Honey Lemon Tofu</v>
      </c>
      <c r="B65" s="128" t="s">
        <v>119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 Pilaf</v>
      </c>
      <c r="B66" s="128" t="s">
        <v>113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Roasted Broccoli</v>
      </c>
      <c r="B67" s="128" t="s">
        <v>113</v>
      </c>
      <c r="C67" s="117"/>
      <c r="D67" s="117"/>
      <c r="E67" s="117"/>
      <c r="F67" s="117"/>
      <c r="G67" s="117">
        <v>0.5</v>
      </c>
      <c r="H67" s="117"/>
      <c r="I67" s="117"/>
      <c r="J67" s="117"/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Vegetarian Baked Beans</v>
      </c>
      <c r="B68" s="128" t="s">
        <v>113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WG Biscuit</v>
      </c>
      <c r="B69" s="128" t="s">
        <v>120</v>
      </c>
      <c r="C69" s="117"/>
      <c r="D69" s="117">
        <v>2</v>
      </c>
      <c r="E69" s="117"/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113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113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Milk Selection</v>
      </c>
      <c r="B72" s="128" t="s">
        <v>116</v>
      </c>
      <c r="C72" s="117"/>
      <c r="D72" s="117"/>
      <c r="E72" s="117"/>
      <c r="F72" s="117">
        <v>1</v>
      </c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3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0.5</v>
      </c>
      <c r="H84" s="51">
        <f t="shared" si="6"/>
        <v>0</v>
      </c>
      <c r="I84" s="52">
        <f t="shared" si="6"/>
        <v>0.5</v>
      </c>
      <c r="J84" s="53">
        <f t="shared" si="6"/>
        <v>0</v>
      </c>
      <c r="K84" s="54">
        <f t="shared" si="6"/>
        <v>0</v>
      </c>
      <c r="L84" s="55">
        <f t="shared" si="6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75</v>
      </c>
      <c r="D85" s="38" t="s">
        <v>75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Fall Week 4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64</v>
      </c>
      <c r="C92" s="20" t="s">
        <v>0</v>
      </c>
      <c r="D92" s="19" t="s">
        <v>73</v>
      </c>
      <c r="E92" s="18" t="s">
        <v>1</v>
      </c>
      <c r="F92" s="131" t="s">
        <v>69</v>
      </c>
      <c r="G92" s="12" t="s">
        <v>76</v>
      </c>
      <c r="H92" s="13" t="s">
        <v>77</v>
      </c>
      <c r="I92" s="14" t="s">
        <v>2</v>
      </c>
      <c r="J92" s="15" t="s">
        <v>78</v>
      </c>
      <c r="K92" s="16" t="s">
        <v>79</v>
      </c>
      <c r="L92" s="37" t="s">
        <v>28</v>
      </c>
      <c r="M92" s="17" t="s">
        <v>80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Sloppy Joe on WG Bun</v>
      </c>
      <c r="B93" s="128" t="s">
        <v>121</v>
      </c>
      <c r="C93" s="117">
        <v>2</v>
      </c>
      <c r="D93" s="117">
        <v>2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Sloppy Lentil Joe on WG Bun</v>
      </c>
      <c r="B94" s="128" t="s">
        <v>121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Sweet Potato Fries</v>
      </c>
      <c r="B95" s="128" t="s">
        <v>125</v>
      </c>
      <c r="C95" s="117"/>
      <c r="D95" s="117"/>
      <c r="E95" s="117"/>
      <c r="F95" s="117"/>
      <c r="G95" s="117"/>
      <c r="H95" s="117">
        <v>0.75</v>
      </c>
      <c r="I95" s="117"/>
      <c r="J95" s="117"/>
      <c r="K95" s="117"/>
      <c r="L95" s="118"/>
      <c r="M95" s="84">
        <f t="shared" si="8"/>
        <v>0.75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Corn</v>
      </c>
      <c r="B96" s="128" t="s">
        <v>113</v>
      </c>
      <c r="C96" s="117"/>
      <c r="D96" s="117"/>
      <c r="E96" s="117"/>
      <c r="F96" s="117"/>
      <c r="G96" s="117"/>
      <c r="H96" s="117"/>
      <c r="I96" s="117"/>
      <c r="J96" s="117">
        <v>0.5</v>
      </c>
      <c r="K96" s="117"/>
      <c r="L96" s="118"/>
      <c r="M96" s="84">
        <f t="shared" si="8"/>
        <v>0.5</v>
      </c>
    </row>
    <row r="97" spans="1:13" x14ac:dyDescent="0.3">
      <c r="A97" s="83" t="str">
        <f>'Weekly Menus'!D11</f>
        <v>Fruit Selection</v>
      </c>
      <c r="B97" s="128" t="s">
        <v>113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8"/>
        <v>0</v>
      </c>
    </row>
    <row r="98" spans="1:13" x14ac:dyDescent="0.3">
      <c r="A98" s="83" t="str">
        <f>'Weekly Menus'!D12</f>
        <v>Fruit Selection</v>
      </c>
      <c r="B98" s="128" t="s">
        <v>113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Milk Selection</v>
      </c>
      <c r="B99" s="128" t="s">
        <v>116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0.75</v>
      </c>
      <c r="I113" s="52">
        <f t="shared" si="9"/>
        <v>0</v>
      </c>
      <c r="J113" s="53">
        <f t="shared" si="9"/>
        <v>0.5</v>
      </c>
      <c r="K113" s="54">
        <f t="shared" si="9"/>
        <v>0</v>
      </c>
      <c r="L113" s="55">
        <f t="shared" si="9"/>
        <v>0</v>
      </c>
      <c r="M113" s="56">
        <f>SUM(G113:L113)</f>
        <v>1.25</v>
      </c>
    </row>
    <row r="114" spans="1:13" ht="30" customHeight="1" x14ac:dyDescent="0.3">
      <c r="A114" s="176" t="s">
        <v>18</v>
      </c>
      <c r="B114" s="177"/>
      <c r="C114" s="38" t="s">
        <v>75</v>
      </c>
      <c r="D114" s="38" t="s">
        <v>75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78" t="s">
        <v>12</v>
      </c>
      <c r="B115" s="17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>Fall Week 4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64</v>
      </c>
      <c r="C121" s="20" t="s">
        <v>0</v>
      </c>
      <c r="D121" s="19" t="s">
        <v>73</v>
      </c>
      <c r="E121" s="18" t="s">
        <v>1</v>
      </c>
      <c r="F121" s="131" t="s">
        <v>69</v>
      </c>
      <c r="G121" s="12" t="s">
        <v>76</v>
      </c>
      <c r="H121" s="13" t="s">
        <v>77</v>
      </c>
      <c r="I121" s="14" t="s">
        <v>2</v>
      </c>
      <c r="J121" s="15" t="s">
        <v>78</v>
      </c>
      <c r="K121" s="16" t="s">
        <v>79</v>
      </c>
      <c r="L121" s="37" t="s">
        <v>28</v>
      </c>
      <c r="M121" s="17" t="s">
        <v>80</v>
      </c>
    </row>
    <row r="122" spans="1:13" x14ac:dyDescent="0.3">
      <c r="A122" s="83" t="str">
        <f>'Weekly Menus'!E7</f>
        <v>Turkey Sandwich on WG Bread</v>
      </c>
      <c r="B122" s="128" t="s">
        <v>122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Hummus, Cheese and Veggie Wrap</v>
      </c>
      <c r="B123" s="128" t="s">
        <v>123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Creamy Corn Chowder</v>
      </c>
      <c r="B124" s="128" t="s">
        <v>112</v>
      </c>
      <c r="C124" s="117"/>
      <c r="D124" s="117"/>
      <c r="E124" s="117"/>
      <c r="F124" s="117"/>
      <c r="G124" s="117"/>
      <c r="H124" s="117"/>
      <c r="I124" s="117"/>
      <c r="J124" s="117">
        <v>0.5</v>
      </c>
      <c r="K124" s="117"/>
      <c r="L124" s="118"/>
      <c r="M124" s="84">
        <f t="shared" si="11"/>
        <v>0.5</v>
      </c>
    </row>
    <row r="125" spans="1:13" x14ac:dyDescent="0.3">
      <c r="A125" s="83" t="str">
        <f>'Weekly Menus'!E10</f>
        <v>Cucumber and Carrot Sticks</v>
      </c>
      <c r="B125" s="128" t="s">
        <v>113</v>
      </c>
      <c r="C125" s="117"/>
      <c r="D125" s="117"/>
      <c r="E125" s="117"/>
      <c r="F125" s="117"/>
      <c r="G125" s="117"/>
      <c r="H125" s="117">
        <v>0.25</v>
      </c>
      <c r="I125" s="117"/>
      <c r="J125" s="117"/>
      <c r="K125" s="117">
        <v>0.25</v>
      </c>
      <c r="L125" s="118"/>
      <c r="M125" s="84">
        <f t="shared" si="11"/>
        <v>0.5</v>
      </c>
    </row>
    <row r="126" spans="1:13" x14ac:dyDescent="0.3">
      <c r="A126" s="83" t="str">
        <f>'Weekly Menus'!E11</f>
        <v>Dipping Sauce</v>
      </c>
      <c r="B126" s="128" t="s">
        <v>114</v>
      </c>
      <c r="C126" s="117"/>
      <c r="D126" s="117"/>
      <c r="E126" s="117"/>
      <c r="F126" s="117"/>
      <c r="G126" s="117"/>
      <c r="H126" s="117"/>
      <c r="I126" s="117"/>
      <c r="J126" s="117"/>
      <c r="K126" s="117"/>
      <c r="L126" s="118"/>
      <c r="M126" s="84">
        <f t="shared" si="11"/>
        <v>0</v>
      </c>
    </row>
    <row r="127" spans="1:13" x14ac:dyDescent="0.3">
      <c r="A127" s="83" t="str">
        <f>'Weekly Menus'!E12</f>
        <v>Fruit Selection</v>
      </c>
      <c r="B127" s="128" t="s">
        <v>113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113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Milk Selection</v>
      </c>
      <c r="B129" s="128" t="s">
        <v>124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0.25</v>
      </c>
      <c r="I142" s="52">
        <f t="shared" si="12"/>
        <v>0</v>
      </c>
      <c r="J142" s="53">
        <f t="shared" si="12"/>
        <v>0.5</v>
      </c>
      <c r="K142" s="54">
        <f t="shared" si="12"/>
        <v>0.25</v>
      </c>
      <c r="L142" s="55">
        <f t="shared" si="12"/>
        <v>0</v>
      </c>
      <c r="M142" s="56">
        <f>SUM(G142:L142)</f>
        <v>1</v>
      </c>
    </row>
    <row r="143" spans="1:13" ht="28.8" x14ac:dyDescent="0.3">
      <c r="A143" s="176" t="s">
        <v>18</v>
      </c>
      <c r="B143" s="177"/>
      <c r="C143" s="38" t="s">
        <v>75</v>
      </c>
      <c r="D143" s="38" t="s">
        <v>75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78" t="s">
        <v>12</v>
      </c>
      <c r="B144" s="17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80" t="s">
        <v>10</v>
      </c>
      <c r="B146" s="181"/>
      <c r="C146" s="21">
        <f t="shared" ref="C146:M146" si="13">SUM(C26,C55,C84,C113,C142)</f>
        <v>10</v>
      </c>
      <c r="D146" s="22">
        <f t="shared" si="13"/>
        <v>11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1.25</v>
      </c>
      <c r="I146" s="26">
        <f t="shared" si="13"/>
        <v>0.5</v>
      </c>
      <c r="J146" s="27">
        <f t="shared" si="13"/>
        <v>1</v>
      </c>
      <c r="K146" s="29">
        <f t="shared" si="13"/>
        <v>1</v>
      </c>
      <c r="L146" s="28">
        <f t="shared" si="13"/>
        <v>0</v>
      </c>
      <c r="M146" s="44">
        <f t="shared" si="13"/>
        <v>4.75</v>
      </c>
    </row>
    <row r="147" spans="1:13" ht="45" customHeight="1" x14ac:dyDescent="0.3">
      <c r="A147" s="182" t="s">
        <v>19</v>
      </c>
      <c r="B147" s="183"/>
      <c r="C147" s="8" t="s">
        <v>84</v>
      </c>
      <c r="D147" s="8" t="s">
        <v>84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81</v>
      </c>
      <c r="L147" s="35"/>
      <c r="M147" s="9" t="s">
        <v>34</v>
      </c>
    </row>
    <row r="148" spans="1:13" ht="15" thickBot="1" x14ac:dyDescent="0.35">
      <c r="A148" s="184" t="s">
        <v>13</v>
      </c>
      <c r="B148" s="18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No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YtQQA0n/jP3enT41ENn9vt/IXcTzor+JCqt98RCy0NYNxL4rVOc/EVlsirjt8A8n8/dNzPcamc2b88GFftqY/w==" saltValue="R2ADW/OA5JIJaseyg2J1FQ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133" zoomScaleNormal="100" workbookViewId="0">
      <selection activeCell="A152" sqref="A152"/>
    </sheetView>
  </sheetViews>
  <sheetFormatPr defaultRowHeight="14.4" x14ac:dyDescent="0.3"/>
  <cols>
    <col min="1" max="1" width="25.77734375" customWidth="1"/>
    <col min="2" max="2" width="5.77734375" customWidth="1"/>
    <col min="3" max="3" width="10.109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01" t="s">
        <v>71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61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129</v>
      </c>
      <c r="B7" s="148"/>
      <c r="C7" s="148"/>
      <c r="D7" s="149"/>
      <c r="E7" s="210"/>
      <c r="F7" s="211"/>
      <c r="G7" s="211"/>
      <c r="H7" s="214" t="s">
        <v>127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128</v>
      </c>
      <c r="T7" s="226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59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68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68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66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73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Cheesy Chicken &amp; Noodles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2</v>
      </c>
      <c r="H15" s="104">
        <f>'K-8 (combined)'!D6</f>
        <v>1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Cheesy Noodles</v>
      </c>
      <c r="B16" s="120"/>
      <c r="C16" s="130" t="str">
        <f>'K-8 (combined)'!B7</f>
        <v>1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Rainbow Pepper Strips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0.25</v>
      </c>
      <c r="L17" s="104">
        <f>'K-8 (combined)'!I8</f>
        <v>0</v>
      </c>
      <c r="M17" s="104">
        <f>'K-8 (combined)'!J8</f>
        <v>0</v>
      </c>
      <c r="N17" s="104">
        <f>'K-8 (combined)'!K8</f>
        <v>0.25</v>
      </c>
      <c r="O17" s="104">
        <f>'K-8 (combined)'!L8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Dipping Sauce</v>
      </c>
      <c r="B18" s="120"/>
      <c r="C18" s="130" t="str">
        <f>'K-8 (combined)'!B9</f>
        <v>2 T.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Green Beans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0.5</v>
      </c>
      <c r="O19" s="104">
        <f>'K-8 (combined)'!L10</f>
        <v>0</v>
      </c>
      <c r="P19" s="107">
        <f t="shared" si="0"/>
        <v>0.5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Herbed Bread Stick</v>
      </c>
      <c r="B20" s="120"/>
      <c r="C20" s="130" t="str">
        <f>'K-8 (combined)'!B11</f>
        <v>1 - 1.25 oz.</v>
      </c>
      <c r="D20" s="122"/>
      <c r="E20" s="123"/>
      <c r="F20" s="124"/>
      <c r="G20" s="106">
        <f>'K-8 (combined)'!C11</f>
        <v>0</v>
      </c>
      <c r="H20" s="104">
        <f>'K-8 (combined)'!D11</f>
        <v>1</v>
      </c>
      <c r="I20" s="104">
        <f>'K-8 (combined)'!E11</f>
        <v>0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60"/>
      <c r="R20" s="260"/>
      <c r="S20" s="261"/>
      <c r="T20" s="262"/>
      <c r="U20" s="260"/>
      <c r="V20" s="261"/>
      <c r="W20" s="263"/>
      <c r="X20" s="264"/>
      <c r="Y20" s="264"/>
      <c r="Z20" s="265"/>
    </row>
    <row r="21" spans="1:26" ht="24" customHeight="1" x14ac:dyDescent="0.3">
      <c r="A21" s="160" t="str">
        <f>'Weekly Menus'!A13</f>
        <v>Fruit Selection</v>
      </c>
      <c r="B21" s="120"/>
      <c r="C21" s="130" t="str">
        <f>'K-8 (combined)'!B12</f>
        <v>1/2 cup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0.5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60"/>
      <c r="R21" s="260"/>
      <c r="S21" s="261"/>
      <c r="T21" s="262"/>
      <c r="U21" s="260"/>
      <c r="V21" s="261"/>
      <c r="W21" s="263"/>
      <c r="X21" s="264"/>
      <c r="Y21" s="264"/>
      <c r="Z21" s="265"/>
    </row>
    <row r="22" spans="1:26" ht="24" customHeight="1" x14ac:dyDescent="0.3">
      <c r="A22" s="160" t="str">
        <f>'Weekly Menus'!A14</f>
        <v>Fruit Selection</v>
      </c>
      <c r="B22" s="120"/>
      <c r="C22" s="130" t="str">
        <f>'K-8 (combined)'!B13</f>
        <v>1/2 cup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0.5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 t="str">
        <f>'Weekly Menus'!A15</f>
        <v>Milk Selection</v>
      </c>
      <c r="B23" s="120"/>
      <c r="C23" s="130" t="str">
        <f>'K-8 (combined)'!B14</f>
        <v xml:space="preserve">8 oz. 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60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0.25</v>
      </c>
      <c r="L34" s="102">
        <f t="shared" si="1"/>
        <v>0</v>
      </c>
      <c r="M34" s="102">
        <f t="shared" si="1"/>
        <v>0</v>
      </c>
      <c r="N34" s="102">
        <f t="shared" si="1"/>
        <v>0.75</v>
      </c>
      <c r="O34" s="102">
        <f t="shared" si="1"/>
        <v>0</v>
      </c>
      <c r="P34" s="110">
        <f t="shared" si="1"/>
        <v>1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65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0.25</v>
      </c>
      <c r="L35" s="103">
        <f t="shared" si="2"/>
        <v>0</v>
      </c>
      <c r="M35" s="103">
        <f t="shared" si="2"/>
        <v>0</v>
      </c>
      <c r="N35" s="103">
        <f t="shared" si="2"/>
        <v>0.75</v>
      </c>
      <c r="O35" s="103">
        <f t="shared" si="2"/>
        <v>0</v>
      </c>
      <c r="P35" s="111">
        <f t="shared" si="2"/>
        <v>1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01" t="s">
        <v>71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3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62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129</v>
      </c>
      <c r="B43" s="148"/>
      <c r="C43" s="148"/>
      <c r="D43" s="149"/>
      <c r="E43" s="210"/>
      <c r="F43" s="211"/>
      <c r="G43" s="211"/>
      <c r="H43" s="214" t="s">
        <v>127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128</v>
      </c>
      <c r="T43" s="226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59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68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68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66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73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>Cheese Pizza</v>
      </c>
      <c r="B51" s="120"/>
      <c r="C51" s="130" t="str">
        <f>'K-8 (combined)'!B35</f>
        <v>1 slice</v>
      </c>
      <c r="D51" s="93"/>
      <c r="E51" s="82"/>
      <c r="F51" s="92"/>
      <c r="G51" s="106">
        <f>'K-8 (combined)'!C35</f>
        <v>2</v>
      </c>
      <c r="H51" s="104">
        <f>'K-8 (combined)'!D35</f>
        <v>2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Pepperoni Pizza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Chef Special Pizza</v>
      </c>
      <c r="B53" s="120"/>
      <c r="C53" s="130" t="str">
        <f>'K-8 (combined)'!B37</f>
        <v>1 slice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60"/>
      <c r="R53" s="260"/>
      <c r="S53" s="261"/>
      <c r="T53" s="262"/>
      <c r="U53" s="260"/>
      <c r="V53" s="261"/>
      <c r="W53" s="263"/>
      <c r="X53" s="264"/>
      <c r="Y53" s="264"/>
      <c r="Z53" s="265"/>
    </row>
    <row r="54" spans="1:26" s="100" customFormat="1" ht="24" customHeight="1" x14ac:dyDescent="0.3">
      <c r="A54" s="160" t="str">
        <f>'Weekly Menus'!B10</f>
        <v>Spinach Salad with Strawberries</v>
      </c>
      <c r="B54" s="120"/>
      <c r="C54" s="130" t="str">
        <f>'K-8 (combined)'!B38</f>
        <v>1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60"/>
      <c r="R54" s="260"/>
      <c r="S54" s="261"/>
      <c r="T54" s="262"/>
      <c r="U54" s="260"/>
      <c r="V54" s="261"/>
      <c r="W54" s="263"/>
      <c r="X54" s="264"/>
      <c r="Y54" s="264"/>
      <c r="Z54" s="265"/>
    </row>
    <row r="55" spans="1:26" s="100" customFormat="1" ht="24" customHeight="1" x14ac:dyDescent="0.3">
      <c r="A55" s="160" t="str">
        <f>'Weekly Menus'!B11</f>
        <v>Fruit Selection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0.5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</v>
      </c>
      <c r="O55" s="104">
        <f>'K-8 (combined)'!L39</f>
        <v>0</v>
      </c>
      <c r="P55" s="107">
        <f t="shared" si="3"/>
        <v>0</v>
      </c>
      <c r="Q55" s="260"/>
      <c r="R55" s="260"/>
      <c r="S55" s="261"/>
      <c r="T55" s="262"/>
      <c r="U55" s="260"/>
      <c r="V55" s="261"/>
      <c r="W55" s="263"/>
      <c r="X55" s="264"/>
      <c r="Y55" s="264"/>
      <c r="Z55" s="265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Milk Selection</v>
      </c>
      <c r="B57" s="120"/>
      <c r="C57" s="130" t="str">
        <f>'K-8 (combined)'!B41</f>
        <v xml:space="preserve">8 oz. 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>
        <f>'Weekly Menus'!B14</f>
        <v>0</v>
      </c>
      <c r="B58" s="120"/>
      <c r="C58" s="130">
        <f>'K-8 (combined)'!B42</f>
        <v>0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285" t="s">
        <v>60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</v>
      </c>
      <c r="O70" s="102">
        <f t="shared" si="4"/>
        <v>0</v>
      </c>
      <c r="P70" s="110">
        <f t="shared" si="4"/>
        <v>0.5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65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0.5</v>
      </c>
      <c r="K71" s="103">
        <f t="shared" si="5"/>
        <v>0.25</v>
      </c>
      <c r="L71" s="103">
        <f t="shared" si="5"/>
        <v>0</v>
      </c>
      <c r="M71" s="103">
        <f t="shared" si="5"/>
        <v>0</v>
      </c>
      <c r="N71" s="103">
        <f t="shared" si="5"/>
        <v>0.75</v>
      </c>
      <c r="O71" s="103">
        <f t="shared" si="5"/>
        <v>0</v>
      </c>
      <c r="P71" s="111">
        <f t="shared" si="5"/>
        <v>1.5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01" t="s">
        <v>71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3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62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129</v>
      </c>
      <c r="B79" s="148"/>
      <c r="C79" s="148"/>
      <c r="D79" s="149"/>
      <c r="E79" s="210"/>
      <c r="F79" s="211"/>
      <c r="G79" s="211"/>
      <c r="H79" s="214" t="s">
        <v>127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128</v>
      </c>
      <c r="T79" s="226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59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68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68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66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277" t="s">
        <v>36</v>
      </c>
      <c r="R85" s="249"/>
      <c r="S85" s="278"/>
      <c r="T85" s="248" t="s">
        <v>37</v>
      </c>
      <c r="U85" s="249"/>
      <c r="V85" s="250"/>
      <c r="W85" s="254" t="s">
        <v>38</v>
      </c>
      <c r="X85" s="255"/>
      <c r="Y85" s="255"/>
      <c r="Z85" s="256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73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79"/>
      <c r="R86" s="252"/>
      <c r="S86" s="280"/>
      <c r="T86" s="251"/>
      <c r="U86" s="252"/>
      <c r="V86" s="253"/>
      <c r="W86" s="257"/>
      <c r="X86" s="258"/>
      <c r="Y86" s="258"/>
      <c r="Z86" s="259"/>
    </row>
    <row r="87" spans="1:26" s="100" customFormat="1" ht="24" customHeight="1" x14ac:dyDescent="0.3">
      <c r="A87" s="160" t="str">
        <f>'Weekly Menus'!C7</f>
        <v>Honey Lemon Chicken</v>
      </c>
      <c r="B87" s="120"/>
      <c r="C87" s="130" t="str">
        <f>'K-8 (combined)'!B64</f>
        <v>1 piece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Baked Honey Lemon Tofu</v>
      </c>
      <c r="B88" s="120"/>
      <c r="C88" s="130" t="str">
        <f>'K-8 (combined)'!B65</f>
        <v xml:space="preserve">4.4 oz. 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Brown Rice Pilaf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1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Roasted Broccoli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0.5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Vegetarian Baked Beans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</v>
      </c>
      <c r="L91" s="104">
        <f>'K-8 (combined)'!I68</f>
        <v>0.5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WG Biscuit</v>
      </c>
      <c r="B92" s="120"/>
      <c r="C92" s="130" t="str">
        <f>'K-8 (combined)'!B69</f>
        <v xml:space="preserve">1 - 2.6 oz. </v>
      </c>
      <c r="D92" s="122"/>
      <c r="E92" s="123"/>
      <c r="F92" s="124"/>
      <c r="G92" s="106">
        <f>'K-8 (combined)'!C69</f>
        <v>0</v>
      </c>
      <c r="H92" s="104">
        <f>'K-8 (combined)'!D69</f>
        <v>2</v>
      </c>
      <c r="I92" s="104">
        <f>'K-8 (combined)'!E69</f>
        <v>0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Fruit Selection</v>
      </c>
      <c r="B93" s="120"/>
      <c r="C93" s="130" t="str">
        <f>'K-8 (combined)'!B70</f>
        <v>1/2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0.5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 t="str">
        <f>'Weekly Menus'!C14</f>
        <v>Fruit Selection</v>
      </c>
      <c r="B94" s="120"/>
      <c r="C94" s="130" t="str">
        <f>'K-8 (combined)'!B71</f>
        <v>1/2 cup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0.5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 t="str">
        <f>'Weekly Menus'!C15</f>
        <v>Milk Selection</v>
      </c>
      <c r="B95" s="120"/>
      <c r="C95" s="130" t="str">
        <f>'K-8 (combined)'!B72</f>
        <v xml:space="preserve">8 oz. 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285" t="s">
        <v>60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3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</v>
      </c>
      <c r="L106" s="102">
        <f t="shared" si="7"/>
        <v>0.5</v>
      </c>
      <c r="M106" s="102">
        <f t="shared" si="7"/>
        <v>0</v>
      </c>
      <c r="N106" s="102">
        <f t="shared" si="7"/>
        <v>0</v>
      </c>
      <c r="O106" s="102">
        <f t="shared" si="7"/>
        <v>0</v>
      </c>
      <c r="P106" s="110">
        <f t="shared" si="7"/>
        <v>1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65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7</v>
      </c>
      <c r="I107" s="103">
        <f t="shared" si="8"/>
        <v>3</v>
      </c>
      <c r="J107" s="103">
        <f t="shared" si="8"/>
        <v>1</v>
      </c>
      <c r="K107" s="103">
        <f t="shared" si="8"/>
        <v>0.25</v>
      </c>
      <c r="L107" s="103">
        <f t="shared" si="8"/>
        <v>0.5</v>
      </c>
      <c r="M107" s="103">
        <f t="shared" si="8"/>
        <v>0</v>
      </c>
      <c r="N107" s="103">
        <f t="shared" si="8"/>
        <v>0.75</v>
      </c>
      <c r="O107" s="103">
        <f t="shared" si="8"/>
        <v>0</v>
      </c>
      <c r="P107" s="111">
        <f t="shared" si="8"/>
        <v>2.5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01" t="s">
        <v>71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3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62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129</v>
      </c>
      <c r="B115" s="148"/>
      <c r="C115" s="148"/>
      <c r="D115" s="149"/>
      <c r="E115" s="210"/>
      <c r="F115" s="211"/>
      <c r="G115" s="211"/>
      <c r="H115" s="214" t="s">
        <v>127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128</v>
      </c>
      <c r="T115" s="226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59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68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68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66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73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Sloppy Joe on WG Bun</v>
      </c>
      <c r="B123" s="120"/>
      <c r="C123" s="130" t="str">
        <f>'K-8 (combined)'!B93</f>
        <v xml:space="preserve">1 sandwich </v>
      </c>
      <c r="D123" s="122"/>
      <c r="E123" s="123"/>
      <c r="F123" s="124"/>
      <c r="G123" s="106">
        <f>'K-8 (combined)'!C93</f>
        <v>2</v>
      </c>
      <c r="H123" s="104">
        <f>'K-8 (combined)'!D93</f>
        <v>2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Sloppy Lentil Joe on WG Bun</v>
      </c>
      <c r="B124" s="120"/>
      <c r="C124" s="130" t="str">
        <f>'K-8 (combined)'!B94</f>
        <v xml:space="preserve">1 sandwich 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Sweet Potato Fries</v>
      </c>
      <c r="B125" s="120"/>
      <c r="C125" s="130" t="str">
        <f>'K-8 (combined)'!B95</f>
        <v>3/4 cup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</v>
      </c>
      <c r="K125" s="104">
        <f>'K-8 (combined)'!H95</f>
        <v>0.75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0.75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Corn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0.5</v>
      </c>
      <c r="N126" s="104">
        <f>'K-8 (combined)'!K96</f>
        <v>0</v>
      </c>
      <c r="O126" s="104">
        <f>'K-8 (combined)'!L96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Fruit Selection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0.5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>1/2 cup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Milk Selection</v>
      </c>
      <c r="B129" s="120"/>
      <c r="C129" s="130" t="str">
        <f>'K-8 (combined)'!B99</f>
        <v xml:space="preserve">8 oz. 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>
        <f>'Weekly Menus'!D14</f>
        <v>0</v>
      </c>
      <c r="B130" s="120"/>
      <c r="C130" s="130">
        <f>'K-8 (combined)'!B100</f>
        <v>0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285" t="s">
        <v>60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0.75</v>
      </c>
      <c r="L142" s="102">
        <f t="shared" si="10"/>
        <v>0</v>
      </c>
      <c r="M142" s="102">
        <f t="shared" si="10"/>
        <v>0.5</v>
      </c>
      <c r="N142" s="102">
        <f t="shared" si="10"/>
        <v>0</v>
      </c>
      <c r="O142" s="102">
        <f t="shared" si="10"/>
        <v>0</v>
      </c>
      <c r="P142" s="110">
        <f t="shared" si="10"/>
        <v>1.25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65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9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0.5</v>
      </c>
      <c r="M143" s="103">
        <f t="shared" si="11"/>
        <v>0.5</v>
      </c>
      <c r="N143" s="103">
        <f t="shared" si="11"/>
        <v>0.75</v>
      </c>
      <c r="O143" s="103">
        <f t="shared" si="11"/>
        <v>0</v>
      </c>
      <c r="P143" s="111">
        <f t="shared" si="11"/>
        <v>3.75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01" t="s">
        <v>71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3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63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129</v>
      </c>
      <c r="B151" s="148"/>
      <c r="C151" s="148"/>
      <c r="D151" s="149"/>
      <c r="E151" s="210"/>
      <c r="F151" s="211"/>
      <c r="G151" s="211"/>
      <c r="H151" s="214" t="s">
        <v>127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128</v>
      </c>
      <c r="T151" s="226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59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68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68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66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73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>Turkey Sandwich on WG Bread</v>
      </c>
      <c r="B159" s="120"/>
      <c r="C159" s="130" t="str">
        <f>'K-8 (combined)'!B122</f>
        <v>1 sandwich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Hummus, Cheese and Veggie Wrap</v>
      </c>
      <c r="B160" s="120"/>
      <c r="C160" s="130" t="str">
        <f>'K-8 (combined)'!B123</f>
        <v>1 wrap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Creamy Corn Chowder</v>
      </c>
      <c r="B161" s="120"/>
      <c r="C161" s="130" t="str">
        <f>'K-8 (combined)'!B124</f>
        <v>1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</v>
      </c>
      <c r="M161" s="104">
        <f>'K-8 (combined)'!J124</f>
        <v>0.5</v>
      </c>
      <c r="N161" s="104">
        <f>'K-8 (combined)'!K124</f>
        <v>0</v>
      </c>
      <c r="O161" s="104">
        <f>'K-8 (combined)'!L124</f>
        <v>0</v>
      </c>
      <c r="P161" s="107">
        <f t="shared" si="12"/>
        <v>0.5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Cucumber and Carrot Sticks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0.25</v>
      </c>
      <c r="L162" s="104">
        <f>'K-8 (combined)'!I125</f>
        <v>0</v>
      </c>
      <c r="M162" s="104">
        <f>'K-8 (combined)'!J125</f>
        <v>0</v>
      </c>
      <c r="N162" s="104">
        <f>'K-8 (combined)'!K125</f>
        <v>0.25</v>
      </c>
      <c r="O162" s="104">
        <f>'K-8 (combined)'!L125</f>
        <v>0</v>
      </c>
      <c r="P162" s="107">
        <f t="shared" si="12"/>
        <v>0.5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Dipping Sauce</v>
      </c>
      <c r="B163" s="120"/>
      <c r="C163" s="130" t="str">
        <f>'K-8 (combined)'!B126</f>
        <v xml:space="preserve">2 T. 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 t="str">
        <f>'Weekly Menus'!E14</f>
        <v>Milk Selection</v>
      </c>
      <c r="B166" s="120"/>
      <c r="C166" s="130" t="str">
        <f>'K-8 (combined)'!B129</f>
        <v>8 oz.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62"/>
      <c r="R177" s="260"/>
      <c r="S177" s="261"/>
      <c r="T177" s="262"/>
      <c r="U177" s="260"/>
      <c r="V177" s="261"/>
      <c r="W177" s="298"/>
      <c r="X177" s="281"/>
      <c r="Y177" s="281"/>
      <c r="Z177" s="282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285" t="s">
        <v>60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0.25</v>
      </c>
      <c r="L179" s="102">
        <f t="shared" si="13"/>
        <v>0</v>
      </c>
      <c r="M179" s="102">
        <f t="shared" si="13"/>
        <v>0.5</v>
      </c>
      <c r="N179" s="102">
        <f t="shared" si="13"/>
        <v>0.25</v>
      </c>
      <c r="O179" s="102">
        <f t="shared" si="13"/>
        <v>0</v>
      </c>
      <c r="P179" s="110">
        <f t="shared" si="13"/>
        <v>1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65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11</v>
      </c>
      <c r="I180" s="103">
        <f t="shared" si="14"/>
        <v>5</v>
      </c>
      <c r="J180" s="103">
        <f t="shared" si="14"/>
        <v>1</v>
      </c>
      <c r="K180" s="103">
        <f t="shared" si="14"/>
        <v>1.25</v>
      </c>
      <c r="L180" s="103">
        <f t="shared" si="14"/>
        <v>0.5</v>
      </c>
      <c r="M180" s="103">
        <f t="shared" si="14"/>
        <v>1</v>
      </c>
      <c r="N180" s="103">
        <f t="shared" si="14"/>
        <v>1</v>
      </c>
      <c r="O180" s="103">
        <f t="shared" si="14"/>
        <v>0</v>
      </c>
      <c r="P180" s="111">
        <f t="shared" si="14"/>
        <v>4.75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</sheetData>
  <sheetProtection algorithmName="SHA-512" hashValue="ROFJ4c+2NavdTNzmwlVGAPqh+7Vpk06kiyi4HBaXv3HVPDhZYUV5iUqRw6r2QAD8qQy4UnXWTz80yZyBSQTlYg==" saltValue="MkGHMwyHrvJX+aDc03bSAg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zoomScaleNormal="100" workbookViewId="0">
      <selection activeCell="B15" sqref="B15"/>
    </sheetView>
  </sheetViews>
  <sheetFormatPr defaultRowHeight="14.4" x14ac:dyDescent="0.3"/>
  <cols>
    <col min="1" max="1" width="25.77734375" customWidth="1"/>
    <col min="2" max="2" width="5.77734375" customWidth="1"/>
    <col min="3" max="3" width="10.441406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5" t="s">
        <v>72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7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61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129</v>
      </c>
      <c r="B7" s="148"/>
      <c r="C7" s="148"/>
      <c r="D7" s="149"/>
      <c r="E7" s="210"/>
      <c r="F7" s="211"/>
      <c r="G7" s="211"/>
      <c r="H7" s="214" t="s">
        <v>127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128</v>
      </c>
      <c r="T7" s="226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59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24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24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66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73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Cheesy Chicken &amp; Noodles</v>
      </c>
      <c r="B15" s="120"/>
      <c r="C15" s="96" t="str">
        <f>'9-12'!B6</f>
        <v>1 cup</v>
      </c>
      <c r="D15" s="122"/>
      <c r="E15" s="123"/>
      <c r="F15" s="124"/>
      <c r="G15" s="106">
        <f>'9-12'!C6</f>
        <v>2</v>
      </c>
      <c r="H15" s="104">
        <f>'9-12'!D6</f>
        <v>1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Cheesy Noodles</v>
      </c>
      <c r="B16" s="120"/>
      <c r="C16" s="96" t="str">
        <f>'9-12'!B7</f>
        <v>1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Rainbow Pepper Strips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0.25</v>
      </c>
      <c r="L17" s="104">
        <f>'9-12'!I8</f>
        <v>0</v>
      </c>
      <c r="M17" s="104">
        <f>'9-12'!J8</f>
        <v>0</v>
      </c>
      <c r="N17" s="104">
        <f>'9-12'!K8</f>
        <v>0.25</v>
      </c>
      <c r="O17" s="104">
        <f>'9-12'!L8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Dipping Sauce</v>
      </c>
      <c r="B18" s="120"/>
      <c r="C18" s="96" t="str">
        <f>'9-12'!B9</f>
        <v>2 T.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</v>
      </c>
      <c r="O18" s="104">
        <f>'9-12'!L9</f>
        <v>0</v>
      </c>
      <c r="P18" s="107">
        <f t="shared" si="0"/>
        <v>0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Green Beans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0.5</v>
      </c>
      <c r="O19" s="104">
        <f>'9-12'!L10</f>
        <v>0</v>
      </c>
      <c r="P19" s="107">
        <f t="shared" si="0"/>
        <v>0.5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Herbed Bread Stick</v>
      </c>
      <c r="B20" s="120"/>
      <c r="C20" s="96" t="str">
        <f>'9-12'!B11</f>
        <v>1 - 1.25 oz.</v>
      </c>
      <c r="D20" s="122"/>
      <c r="E20" s="123"/>
      <c r="F20" s="124"/>
      <c r="G20" s="106">
        <f>'9-12'!C11</f>
        <v>0</v>
      </c>
      <c r="H20" s="104">
        <f>'9-12'!D11</f>
        <v>1</v>
      </c>
      <c r="I20" s="104">
        <f>'9-12'!E11</f>
        <v>0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62"/>
      <c r="R20" s="260"/>
      <c r="S20" s="261"/>
      <c r="T20" s="262"/>
      <c r="U20" s="260"/>
      <c r="V20" s="261"/>
      <c r="W20" s="298"/>
      <c r="X20" s="281"/>
      <c r="Y20" s="281"/>
      <c r="Z20" s="282"/>
    </row>
    <row r="21" spans="1:26" ht="24" customHeight="1" x14ac:dyDescent="0.3">
      <c r="A21" s="160" t="str">
        <f>'Weekly Menus'!A13</f>
        <v>Fruit Selection</v>
      </c>
      <c r="B21" s="120"/>
      <c r="C21" s="96" t="str">
        <f>'9-12'!B12</f>
        <v>1/2 cup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0.5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62"/>
      <c r="R21" s="260"/>
      <c r="S21" s="261"/>
      <c r="T21" s="262"/>
      <c r="U21" s="260"/>
      <c r="V21" s="261"/>
      <c r="W21" s="298"/>
      <c r="X21" s="281"/>
      <c r="Y21" s="281"/>
      <c r="Z21" s="282"/>
    </row>
    <row r="22" spans="1:26" ht="24" customHeight="1" x14ac:dyDescent="0.3">
      <c r="A22" s="160" t="str">
        <f>'Weekly Menus'!A14</f>
        <v>Fruit Selection</v>
      </c>
      <c r="B22" s="120"/>
      <c r="C22" s="96" t="str">
        <f>'9-12'!B13</f>
        <v>1/2 cup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0.5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 t="str">
        <f>'Weekly Menus'!A15</f>
        <v>Milk Selection</v>
      </c>
      <c r="B23" s="120"/>
      <c r="C23" s="96" t="str">
        <f>'9-12'!B14</f>
        <v xml:space="preserve">8 oz. 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60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0.25</v>
      </c>
      <c r="L34" s="102">
        <f t="shared" si="1"/>
        <v>0</v>
      </c>
      <c r="M34" s="102">
        <f t="shared" si="1"/>
        <v>0</v>
      </c>
      <c r="N34" s="102">
        <f t="shared" si="1"/>
        <v>0.75</v>
      </c>
      <c r="O34" s="102">
        <f t="shared" si="1"/>
        <v>0</v>
      </c>
      <c r="P34" s="110">
        <f t="shared" si="1"/>
        <v>1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65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0.25</v>
      </c>
      <c r="L35" s="103">
        <f t="shared" si="2"/>
        <v>0</v>
      </c>
      <c r="M35" s="103">
        <f t="shared" si="2"/>
        <v>0</v>
      </c>
      <c r="N35" s="103">
        <f t="shared" si="2"/>
        <v>0.75</v>
      </c>
      <c r="O35" s="103">
        <f t="shared" si="2"/>
        <v>0</v>
      </c>
      <c r="P35" s="111">
        <f t="shared" si="2"/>
        <v>1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5" t="s">
        <v>72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7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62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129</v>
      </c>
      <c r="B43" s="148"/>
      <c r="C43" s="148"/>
      <c r="D43" s="149"/>
      <c r="E43" s="210"/>
      <c r="F43" s="211"/>
      <c r="G43" s="211"/>
      <c r="H43" s="214" t="s">
        <v>127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128</v>
      </c>
      <c r="T43" s="226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59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24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24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66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73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>Cheese Pizza</v>
      </c>
      <c r="B51" s="120"/>
      <c r="C51" s="96" t="str">
        <f>'9-12'!B35</f>
        <v>1 slice</v>
      </c>
      <c r="D51" s="122"/>
      <c r="E51" s="123"/>
      <c r="F51" s="124"/>
      <c r="G51" s="106">
        <f>'9-12'!C35</f>
        <v>2</v>
      </c>
      <c r="H51" s="104">
        <f>'9-12'!D35</f>
        <v>2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Pepperoni Pizza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Chef Special Pizza</v>
      </c>
      <c r="B53" s="120"/>
      <c r="C53" s="96" t="str">
        <f>'9-12'!B37</f>
        <v>1 slice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62"/>
      <c r="R53" s="260"/>
      <c r="S53" s="261"/>
      <c r="T53" s="262"/>
      <c r="U53" s="260"/>
      <c r="V53" s="261"/>
      <c r="W53" s="298"/>
      <c r="X53" s="281"/>
      <c r="Y53" s="281"/>
      <c r="Z53" s="282"/>
    </row>
    <row r="54" spans="1:26" s="100" customFormat="1" ht="24" customHeight="1" x14ac:dyDescent="0.3">
      <c r="A54" s="160" t="str">
        <f>'Weekly Menus'!B10</f>
        <v>Spinach Salad with Strawberries</v>
      </c>
      <c r="B54" s="120"/>
      <c r="C54" s="96" t="str">
        <f>'9-12'!B38</f>
        <v>1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62"/>
      <c r="R54" s="260"/>
      <c r="S54" s="261"/>
      <c r="T54" s="262"/>
      <c r="U54" s="260"/>
      <c r="V54" s="261"/>
      <c r="W54" s="298"/>
      <c r="X54" s="281"/>
      <c r="Y54" s="281"/>
      <c r="Z54" s="282"/>
    </row>
    <row r="55" spans="1:26" s="100" customFormat="1" ht="24" customHeight="1" x14ac:dyDescent="0.3">
      <c r="A55" s="160" t="str">
        <f>'Weekly Menus'!B11</f>
        <v>Fruit Selection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0.5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</v>
      </c>
      <c r="O55" s="104">
        <f>'9-12'!L39</f>
        <v>0</v>
      </c>
      <c r="P55" s="107">
        <f t="shared" si="3"/>
        <v>0</v>
      </c>
      <c r="Q55" s="262"/>
      <c r="R55" s="260"/>
      <c r="S55" s="261"/>
      <c r="T55" s="262"/>
      <c r="U55" s="260"/>
      <c r="V55" s="261"/>
      <c r="W55" s="298"/>
      <c r="X55" s="281"/>
      <c r="Y55" s="281"/>
      <c r="Z55" s="282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Milk Selection</v>
      </c>
      <c r="B57" s="120"/>
      <c r="C57" s="96" t="str">
        <f>'9-12'!B41</f>
        <v xml:space="preserve">8 oz. 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>
        <f>'Weekly Menus'!B14</f>
        <v>0</v>
      </c>
      <c r="B58" s="120"/>
      <c r="C58" s="96">
        <f>'9-12'!B42</f>
        <v>0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85" t="s">
        <v>60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</v>
      </c>
      <c r="O70" s="102">
        <f t="shared" si="4"/>
        <v>0</v>
      </c>
      <c r="P70" s="110">
        <f t="shared" si="4"/>
        <v>0.5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65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0.5</v>
      </c>
      <c r="K71" s="103">
        <f t="shared" si="5"/>
        <v>0.25</v>
      </c>
      <c r="L71" s="103">
        <f t="shared" si="5"/>
        <v>0</v>
      </c>
      <c r="M71" s="103">
        <f t="shared" si="5"/>
        <v>0</v>
      </c>
      <c r="N71" s="103">
        <f t="shared" si="5"/>
        <v>0.75</v>
      </c>
      <c r="O71" s="103">
        <f t="shared" si="5"/>
        <v>0</v>
      </c>
      <c r="P71" s="111">
        <f t="shared" si="5"/>
        <v>1.5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5" t="s">
        <v>72</v>
      </c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7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62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129</v>
      </c>
      <c r="B79" s="148"/>
      <c r="C79" s="148"/>
      <c r="D79" s="149"/>
      <c r="E79" s="210"/>
      <c r="F79" s="211"/>
      <c r="G79" s="211"/>
      <c r="H79" s="214" t="s">
        <v>127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128</v>
      </c>
      <c r="T79" s="226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59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24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24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66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318" t="s">
        <v>36</v>
      </c>
      <c r="R85" s="309"/>
      <c r="S85" s="319"/>
      <c r="T85" s="308" t="s">
        <v>37</v>
      </c>
      <c r="U85" s="309"/>
      <c r="V85" s="310"/>
      <c r="W85" s="314" t="s">
        <v>38</v>
      </c>
      <c r="X85" s="214"/>
      <c r="Y85" s="214"/>
      <c r="Z85" s="315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73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20"/>
      <c r="R86" s="312"/>
      <c r="S86" s="321"/>
      <c r="T86" s="311"/>
      <c r="U86" s="312"/>
      <c r="V86" s="313"/>
      <c r="W86" s="316"/>
      <c r="X86" s="215"/>
      <c r="Y86" s="215"/>
      <c r="Z86" s="317"/>
    </row>
    <row r="87" spans="1:26" s="100" customFormat="1" ht="24" customHeight="1" x14ac:dyDescent="0.3">
      <c r="A87" s="160" t="str">
        <f>'Weekly Menus'!C7</f>
        <v>Honey Lemon Chicken</v>
      </c>
      <c r="B87" s="120"/>
      <c r="C87" s="96" t="str">
        <f>'9-12'!B64</f>
        <v>1 piece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Baked Honey Lemon Tofu</v>
      </c>
      <c r="B88" s="120"/>
      <c r="C88" s="96" t="str">
        <f>'9-12'!B65</f>
        <v xml:space="preserve">4.4 oz. 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Brown Rice Pilaf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1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Roasted Broccoli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0.5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Vegetarian Baked Beans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</v>
      </c>
      <c r="L91" s="104">
        <f>'9-12'!I68</f>
        <v>0.5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WG Biscuit</v>
      </c>
      <c r="B92" s="120"/>
      <c r="C92" s="96" t="str">
        <f>'9-12'!B69</f>
        <v xml:space="preserve">1 - 2.6 oz. </v>
      </c>
      <c r="D92" s="122"/>
      <c r="E92" s="123"/>
      <c r="F92" s="124"/>
      <c r="G92" s="106">
        <f>'9-12'!C69</f>
        <v>0</v>
      </c>
      <c r="H92" s="104">
        <f>'9-12'!D69</f>
        <v>2</v>
      </c>
      <c r="I92" s="104">
        <f>'9-12'!E69</f>
        <v>0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Fruit Selection</v>
      </c>
      <c r="B93" s="120"/>
      <c r="C93" s="96" t="str">
        <f>'9-12'!B70</f>
        <v>1/2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0.5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 t="str">
        <f>'Weekly Menus'!C14</f>
        <v>Fruit Selection</v>
      </c>
      <c r="B94" s="120"/>
      <c r="C94" s="96" t="str">
        <f>'9-12'!B71</f>
        <v>1/2 cup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0.5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 t="str">
        <f>'Weekly Menus'!C15</f>
        <v>Milk Selection</v>
      </c>
      <c r="B95" s="120"/>
      <c r="C95" s="96" t="str">
        <f>'9-12'!B72</f>
        <v xml:space="preserve">8 oz. 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285" t="s">
        <v>60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3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</v>
      </c>
      <c r="L106" s="102">
        <f t="shared" si="7"/>
        <v>0.5</v>
      </c>
      <c r="M106" s="102">
        <f t="shared" si="7"/>
        <v>0</v>
      </c>
      <c r="N106" s="102">
        <f t="shared" si="7"/>
        <v>0</v>
      </c>
      <c r="O106" s="102">
        <f t="shared" si="7"/>
        <v>0</v>
      </c>
      <c r="P106" s="110">
        <f t="shared" si="7"/>
        <v>1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65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7</v>
      </c>
      <c r="I107" s="103">
        <f t="shared" si="8"/>
        <v>3</v>
      </c>
      <c r="J107" s="103">
        <f t="shared" si="8"/>
        <v>1</v>
      </c>
      <c r="K107" s="103">
        <f t="shared" si="8"/>
        <v>0.25</v>
      </c>
      <c r="L107" s="103">
        <f t="shared" si="8"/>
        <v>0.5</v>
      </c>
      <c r="M107" s="103">
        <f t="shared" si="8"/>
        <v>0</v>
      </c>
      <c r="N107" s="103">
        <f t="shared" si="8"/>
        <v>0.75</v>
      </c>
      <c r="O107" s="103">
        <f t="shared" si="8"/>
        <v>0</v>
      </c>
      <c r="P107" s="111">
        <f t="shared" si="8"/>
        <v>2.5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5" t="s">
        <v>72</v>
      </c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7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62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129</v>
      </c>
      <c r="B115" s="148"/>
      <c r="C115" s="148"/>
      <c r="D115" s="149"/>
      <c r="E115" s="210"/>
      <c r="F115" s="211"/>
      <c r="G115" s="211"/>
      <c r="H115" s="214" t="s">
        <v>127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128</v>
      </c>
      <c r="T115" s="226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59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24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24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66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73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Sloppy Joe on WG Bun</v>
      </c>
      <c r="B123" s="120"/>
      <c r="C123" s="96" t="str">
        <f>'9-12'!B93</f>
        <v xml:space="preserve">1 sandwich </v>
      </c>
      <c r="D123" s="122"/>
      <c r="E123" s="123"/>
      <c r="F123" s="124"/>
      <c r="G123" s="106">
        <f>'9-12'!C93</f>
        <v>2</v>
      </c>
      <c r="H123" s="104">
        <f>'9-12'!D93</f>
        <v>2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Sloppy Lentil Joe on WG Bun</v>
      </c>
      <c r="B124" s="120"/>
      <c r="C124" s="96" t="str">
        <f>'9-12'!B94</f>
        <v xml:space="preserve">1 sandwich 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Sweet Potato Fries</v>
      </c>
      <c r="B125" s="120"/>
      <c r="C125" s="96" t="str">
        <f>'9-12'!B95</f>
        <v>3/4 cup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</v>
      </c>
      <c r="K125" s="104">
        <f>'9-12'!H95</f>
        <v>0.75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0.75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Corn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0.5</v>
      </c>
      <c r="N126" s="104">
        <f>'9-12'!K96</f>
        <v>0</v>
      </c>
      <c r="O126" s="104">
        <f>'9-12'!L96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Fruit Selection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0.5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>1/2 cup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Milk Selection</v>
      </c>
      <c r="B129" s="120"/>
      <c r="C129" s="96" t="str">
        <f>'9-12'!B99</f>
        <v xml:space="preserve">8 oz. 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>
        <f>'Weekly Menus'!D14</f>
        <v>0</v>
      </c>
      <c r="B130" s="120"/>
      <c r="C130" s="96">
        <f>'9-12'!B100</f>
        <v>0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285" t="s">
        <v>60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0.75</v>
      </c>
      <c r="L142" s="102">
        <f t="shared" si="10"/>
        <v>0</v>
      </c>
      <c r="M142" s="102">
        <f t="shared" si="10"/>
        <v>0.5</v>
      </c>
      <c r="N142" s="102">
        <f t="shared" si="10"/>
        <v>0</v>
      </c>
      <c r="O142" s="102">
        <f t="shared" si="10"/>
        <v>0</v>
      </c>
      <c r="P142" s="110">
        <f t="shared" si="10"/>
        <v>1.25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65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9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0.5</v>
      </c>
      <c r="M143" s="103">
        <f t="shared" si="11"/>
        <v>0.5</v>
      </c>
      <c r="N143" s="103">
        <f t="shared" si="11"/>
        <v>0.75</v>
      </c>
      <c r="O143" s="103">
        <f t="shared" si="11"/>
        <v>0</v>
      </c>
      <c r="P143" s="111">
        <f t="shared" si="11"/>
        <v>3.75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5" t="s">
        <v>72</v>
      </c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7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63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129</v>
      </c>
      <c r="B151" s="148"/>
      <c r="C151" s="148"/>
      <c r="D151" s="149"/>
      <c r="E151" s="210"/>
      <c r="F151" s="211"/>
      <c r="G151" s="211"/>
      <c r="H151" s="214" t="s">
        <v>127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128</v>
      </c>
      <c r="T151" s="226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59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24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24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66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73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>Turkey Sandwich on WG Bread</v>
      </c>
      <c r="B159" s="120"/>
      <c r="C159" s="96" t="str">
        <f>'9-12'!B122</f>
        <v>1 sandwich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Hummus, Cheese and Veggie Wrap</v>
      </c>
      <c r="B160" s="120"/>
      <c r="C160" s="96" t="str">
        <f>'9-12'!B123</f>
        <v>1 wrap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Creamy Corn Chowder</v>
      </c>
      <c r="B161" s="120"/>
      <c r="C161" s="96" t="str">
        <f>'9-12'!B124</f>
        <v>1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</v>
      </c>
      <c r="M161" s="104">
        <f>'9-12'!J124</f>
        <v>0.5</v>
      </c>
      <c r="N161" s="104">
        <f>'9-12'!K124</f>
        <v>0</v>
      </c>
      <c r="O161" s="104">
        <f>'9-12'!L124</f>
        <v>0</v>
      </c>
      <c r="P161" s="107">
        <f t="shared" si="12"/>
        <v>0.5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Cucumber and Carrot Sticks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0.25</v>
      </c>
      <c r="L162" s="104">
        <f>'9-12'!I125</f>
        <v>0</v>
      </c>
      <c r="M162" s="104">
        <f>'9-12'!J125</f>
        <v>0</v>
      </c>
      <c r="N162" s="104">
        <f>'9-12'!K125</f>
        <v>0.25</v>
      </c>
      <c r="O162" s="104">
        <f>'9-12'!L125</f>
        <v>0</v>
      </c>
      <c r="P162" s="107">
        <f t="shared" si="12"/>
        <v>0.5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Dipping Sauce</v>
      </c>
      <c r="B163" s="120"/>
      <c r="C163" s="96" t="str">
        <f>'9-12'!B126</f>
        <v>2 T.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 t="str">
        <f>'Weekly Menus'!E14</f>
        <v>Milk Selection</v>
      </c>
      <c r="B166" s="120"/>
      <c r="C166" s="96" t="str">
        <f>'9-12'!B129</f>
        <v>8 oz.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02"/>
      <c r="R177" s="303"/>
      <c r="S177" s="304"/>
      <c r="T177" s="302"/>
      <c r="U177" s="303"/>
      <c r="V177" s="304"/>
      <c r="W177" s="299"/>
      <c r="X177" s="300"/>
      <c r="Y177" s="300"/>
      <c r="Z177" s="301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285" t="s">
        <v>60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0.25</v>
      </c>
      <c r="L179" s="102">
        <f t="shared" si="13"/>
        <v>0</v>
      </c>
      <c r="M179" s="102">
        <f t="shared" si="13"/>
        <v>0.5</v>
      </c>
      <c r="N179" s="102">
        <f t="shared" si="13"/>
        <v>0.25</v>
      </c>
      <c r="O179" s="102">
        <f t="shared" si="13"/>
        <v>0</v>
      </c>
      <c r="P179" s="110">
        <f t="shared" si="13"/>
        <v>1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65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11</v>
      </c>
      <c r="I180" s="103">
        <f t="shared" si="14"/>
        <v>5</v>
      </c>
      <c r="J180" s="103">
        <f t="shared" si="14"/>
        <v>1</v>
      </c>
      <c r="K180" s="103">
        <f t="shared" si="14"/>
        <v>1.25</v>
      </c>
      <c r="L180" s="103">
        <f t="shared" si="14"/>
        <v>0.5</v>
      </c>
      <c r="M180" s="103">
        <f t="shared" si="14"/>
        <v>1</v>
      </c>
      <c r="N180" s="103">
        <f t="shared" si="14"/>
        <v>1</v>
      </c>
      <c r="O180" s="103">
        <f t="shared" si="14"/>
        <v>0</v>
      </c>
      <c r="P180" s="111">
        <f t="shared" si="14"/>
        <v>4.75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tzpRo+IRfehfmQRyh2QMFfVrPYqsxredGpqottQjAcwcjWjVcGVaqQ3DN2CwvJu86ylvlUbufKajo7RYs1953A==" saltValue="lMH9NoX9MOPjURsWbFXuLA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72F899-03EA-4F45-B52B-131CE18742D1}"/>
</file>

<file path=customXml/itemProps2.xml><?xml version="1.0" encoding="utf-8"?>
<ds:datastoreItem xmlns:ds="http://schemas.openxmlformats.org/officeDocument/2006/customXml" ds:itemID="{821CF11A-88B3-425B-A917-CF5F7F2A9860}"/>
</file>

<file path=customXml/itemProps3.xml><?xml version="1.0" encoding="utf-8"?>
<ds:datastoreItem xmlns:ds="http://schemas.openxmlformats.org/officeDocument/2006/customXml" ds:itemID="{39E3D677-88E2-4A11-ABC1-78D0A0909C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2021-09-08T11:07:11Z</cp:lastPrinted>
  <dcterms:created xsi:type="dcterms:W3CDTF">2012-02-29T16:24:13Z</dcterms:created>
  <dcterms:modified xsi:type="dcterms:W3CDTF">2021-09-13T09:56:47Z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