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AOE-ChildNutritionPrograms/Shared Documents/Shared with Contractors Outside AOE/Kathy Alexander Cycle Menu/FINAL VERSION PRODUCTION RECORDS/"/>
    </mc:Choice>
  </mc:AlternateContent>
  <xr:revisionPtr revIDLastSave="4" documentId="8_{4B998C37-1437-4142-AFAC-FA2397249069}" xr6:coauthVersionLast="47" xr6:coauthVersionMax="47" xr10:uidLastSave="{48377A15-B3A5-4BE7-A151-B0FA9EC1C315}"/>
  <bookViews>
    <workbookView xWindow="-110" yWindow="-110" windowWidth="19420" windowHeight="10420" tabRatio="710" activeTab="1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8" l="1"/>
  <c r="A177" i="18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57" i="2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F146" i="3"/>
  <c r="F148" i="3" s="1"/>
  <c r="D142" i="3"/>
  <c r="C142" i="3"/>
  <c r="D113" i="3"/>
  <c r="C113" i="3"/>
  <c r="D84" i="3"/>
  <c r="C84" i="3"/>
  <c r="D55" i="3"/>
  <c r="D146" i="3" s="1"/>
  <c r="D148" i="3" s="1"/>
  <c r="C55" i="3"/>
  <c r="C57" i="3" s="1"/>
  <c r="D26" i="3"/>
  <c r="C26" i="3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D26" i="21"/>
  <c r="D28" i="21" s="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C28" i="21"/>
  <c r="L26" i="21"/>
  <c r="L146" i="21" s="1"/>
  <c r="K26" i="21"/>
  <c r="J26" i="21"/>
  <c r="J146" i="21" s="1"/>
  <c r="J148" i="21" s="1"/>
  <c r="I26" i="21"/>
  <c r="H26" i="2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P51" i="18" s="1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A141" i="3"/>
  <c r="A140" i="3"/>
  <c r="A139" i="3"/>
  <c r="A138" i="3"/>
  <c r="A137" i="3"/>
  <c r="A136" i="3"/>
  <c r="A135" i="3"/>
  <c r="A134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M55" i="3" s="1"/>
  <c r="M57" i="3" s="1"/>
  <c r="E55" i="3"/>
  <c r="E57" i="3" s="1"/>
  <c r="A54" i="3"/>
  <c r="A53" i="3"/>
  <c r="A52" i="3"/>
  <c r="A51" i="3"/>
  <c r="A50" i="3"/>
  <c r="A49" i="3"/>
  <c r="A48" i="3"/>
  <c r="A47" i="3"/>
  <c r="A45" i="3"/>
  <c r="A44" i="3"/>
  <c r="A43" i="3"/>
  <c r="A42" i="3"/>
  <c r="A41" i="3"/>
  <c r="A40" i="3"/>
  <c r="A39" i="3"/>
  <c r="A38" i="3"/>
  <c r="A37" i="3"/>
  <c r="A36" i="3"/>
  <c r="A35" i="3"/>
  <c r="L26" i="3"/>
  <c r="L146" i="3" s="1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6" i="3"/>
  <c r="A15" i="3"/>
  <c r="A14" i="3"/>
  <c r="A13" i="3"/>
  <c r="A12" i="3"/>
  <c r="A11" i="3"/>
  <c r="A9" i="3"/>
  <c r="A6" i="3"/>
  <c r="C28" i="3"/>
  <c r="M142" i="3" l="1"/>
  <c r="M144" i="3" s="1"/>
  <c r="M113" i="3"/>
  <c r="M115" i="3" s="1"/>
  <c r="I142" i="18"/>
  <c r="H146" i="21"/>
  <c r="H148" i="21" s="1"/>
  <c r="M106" i="18"/>
  <c r="G146" i="3"/>
  <c r="G148" i="3" s="1"/>
  <c r="P57" i="18"/>
  <c r="D57" i="3"/>
  <c r="K146" i="3"/>
  <c r="K148" i="3" s="1"/>
  <c r="C146" i="3"/>
  <c r="C148" i="3" s="1"/>
  <c r="M113" i="21"/>
  <c r="M115" i="21" s="1"/>
  <c r="M55" i="21"/>
  <c r="M57" i="21" s="1"/>
  <c r="G146" i="21"/>
  <c r="G148" i="21" s="1"/>
  <c r="K146" i="21"/>
  <c r="K148" i="21" s="1"/>
  <c r="C146" i="21"/>
  <c r="C148" i="21" s="1"/>
  <c r="M142" i="21"/>
  <c r="M144" i="21" s="1"/>
  <c r="E146" i="3"/>
  <c r="E148" i="3" s="1"/>
  <c r="O70" i="18"/>
  <c r="I106" i="18"/>
  <c r="M142" i="18"/>
  <c r="I179" i="18"/>
  <c r="M26" i="21"/>
  <c r="M28" i="21" s="1"/>
  <c r="F146" i="21"/>
  <c r="F148" i="21" s="1"/>
  <c r="P58" i="22"/>
  <c r="N179" i="22"/>
  <c r="H146" i="3"/>
  <c r="H148" i="3" s="1"/>
  <c r="C144" i="3"/>
  <c r="I146" i="3"/>
  <c r="I148" i="3" s="1"/>
  <c r="E146" i="21"/>
  <c r="E148" i="21" s="1"/>
  <c r="J146" i="3"/>
  <c r="J148" i="3" s="1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O180" i="18" s="1"/>
  <c r="K106" i="18"/>
  <c r="O142" i="18"/>
  <c r="P137" i="18"/>
  <c r="O179" i="18"/>
  <c r="K179" i="18"/>
  <c r="O34" i="18"/>
  <c r="P15" i="18"/>
  <c r="J106" i="18"/>
  <c r="J143" i="18" s="1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G71" i="18" l="1"/>
  <c r="H71" i="22"/>
  <c r="G180" i="22"/>
  <c r="O107" i="18"/>
  <c r="G107" i="22"/>
  <c r="O35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<sst xmlns="http://schemas.openxmlformats.org/spreadsheetml/2006/main" count="871" uniqueCount="133">
  <si>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</si>
  <si>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</si>
  <si>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</si>
  <si>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</si>
  <si>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</si>
  <si>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</si>
  <si>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</si>
  <si>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</si>
  <si>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</si>
  <si>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</si>
  <si>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</si>
  <si>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</si>
  <si>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</si>
  <si>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</si>
  <si>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</si>
  <si>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</si>
  <si>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</si>
  <si>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</si>
  <si>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</si>
  <si>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</si>
  <si>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</si>
  <si>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</si>
  <si>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</si>
  <si>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</si>
  <si>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</si>
  <si>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</si>
  <si>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</si>
  <si>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</si>
  <si>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</si>
  <si>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</si>
  <si>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</si>
  <si>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</si>
  <si>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</si>
  <si>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</si>
  <si>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</si>
  <si>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</si>
  <si>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</si>
  <si>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</si>
  <si>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</si>
  <si>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</si>
  <si>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</si>
  <si>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</si>
  <si>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</si>
  <si>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</si>
  <si>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</si>
  <si>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</si>
  <si>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</si>
  <si>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</si>
  <si>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</si>
  <si>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</si>
  <si>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</si>
  <si>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</si>
  <si>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</si>
  <si>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</si>
  <si>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</si>
  <si>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</si>
  <si>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</si>
  <si>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</si>
  <si>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</si>
  <si>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</si>
  <si>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</si>
  <si>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</si>
  <si>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</si>
  <si>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</si>
  <si>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</si>
  <si>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</si>
  <si>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</si>
  <si>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</si>
  <si>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</si>
  <si>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</si>
  <si>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</si>
  <si>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</si>
  <si>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</si>
  <si>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</si>
  <si>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</si>
  <si>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</si>
  <si>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</si>
  <si>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</si>
  <si>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</si>
  <si>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</si>
  <si>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</si>
  <si>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</si>
  <si>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</si>
  <si>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</si>
  <si>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Fall Week 2</t>
  </si>
  <si>
    <t>WG Rotini Pasta</t>
  </si>
  <si>
    <t>Meat Sauce</t>
  </si>
  <si>
    <t>Cheese Sauce</t>
  </si>
  <si>
    <t>Roasted Zucchini</t>
  </si>
  <si>
    <t>WG Foccacia</t>
  </si>
  <si>
    <t>Fruit Selection</t>
  </si>
  <si>
    <t>Milk Selection</t>
  </si>
  <si>
    <t>Cheese Pizza</t>
  </si>
  <si>
    <t>Pepperoni Pizza</t>
  </si>
  <si>
    <t>Chef Special Pizza</t>
  </si>
  <si>
    <t>Caesar Salad with Romaine</t>
  </si>
  <si>
    <t>Buttered Green Beans</t>
  </si>
  <si>
    <t>Teriyaki Chicken</t>
  </si>
  <si>
    <t>Brown Rice</t>
  </si>
  <si>
    <t xml:space="preserve">Fruit Selection </t>
  </si>
  <si>
    <t>Teriyaki Tofu</t>
  </si>
  <si>
    <t>Broccoli, Garlic &amp; Carrot Stir Fry</t>
  </si>
  <si>
    <t>Peas</t>
  </si>
  <si>
    <t>Roasted Carrot Coins</t>
  </si>
  <si>
    <t>Italian Chick Pea Salad</t>
  </si>
  <si>
    <t>Chicken &amp; Cheese Quesadilla</t>
  </si>
  <si>
    <t>Cheese Quesadilla</t>
  </si>
  <si>
    <t>Corn &amp; Tomato Salad</t>
  </si>
  <si>
    <t>Quinoa Salad</t>
  </si>
  <si>
    <t>Salsa</t>
  </si>
  <si>
    <t>Sour Cream</t>
  </si>
  <si>
    <t>1 cup</t>
  </si>
  <si>
    <t>1/2 cup</t>
  </si>
  <si>
    <t>1 piece</t>
  </si>
  <si>
    <t xml:space="preserve">8 oz. </t>
  </si>
  <si>
    <t>1 slice</t>
  </si>
  <si>
    <t>2 oz. (1/2 cup)</t>
  </si>
  <si>
    <t xml:space="preserve">4.4 oz. </t>
  </si>
  <si>
    <t>5 meatballs</t>
  </si>
  <si>
    <t xml:space="preserve">1/2 cup </t>
  </si>
  <si>
    <t xml:space="preserve">1 whole </t>
  </si>
  <si>
    <t>,25</t>
  </si>
  <si>
    <t>1/4 cup</t>
  </si>
  <si>
    <t xml:space="preserve">1 oz. </t>
  </si>
  <si>
    <t>Meatball Sub Sandwich on WG  Bun</t>
  </si>
  <si>
    <t>Mozzarella Cheese</t>
  </si>
  <si>
    <t>Falafel with Tzatzki Sauce on WG Bun</t>
  </si>
  <si>
    <t xml:space="preserve">2 T. </t>
  </si>
  <si>
    <t>4 Felafel</t>
  </si>
  <si>
    <t>Grade</t>
  </si>
  <si>
    <t xml:space="preserve">     Grade _______________</t>
  </si>
  <si>
    <t xml:space="preserve">     OVS?  Yes _____    No _____</t>
  </si>
  <si>
    <t xml:space="preserve">     OVS?    Yes _____    No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</si>
</sst>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4" borderId="23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3" borderId="23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C10" sqref="C10"/>
    </sheetView>
  </sheetViews>
  <sheetFormatPr defaultRowHeight="14.5" x14ac:dyDescent="0.35"/>
  <cols>
    <col min="1" max="5" width="30.81640625" customWidth="1"/>
  </cols>
  <sheetData>
    <row r="1" spans="1:5" ht="15" customHeight="1" x14ac:dyDescent="0.35">
      <c r="A1" s="162" t="s">
        <v>69</v>
      </c>
      <c r="B1" s="163"/>
      <c r="C1" s="163"/>
      <c r="D1" s="163"/>
      <c r="E1" s="164"/>
    </row>
    <row r="2" spans="1:5" ht="15" customHeight="1" x14ac:dyDescent="0.35">
      <c r="A2" s="165"/>
      <c r="B2" s="166"/>
      <c r="C2" s="166"/>
      <c r="D2" s="166"/>
      <c r="E2" s="167"/>
    </row>
    <row r="3" spans="1:5" ht="15" customHeight="1" x14ac:dyDescent="0.5">
      <c r="A3" s="66"/>
      <c r="B3" s="67"/>
      <c r="C3" s="67"/>
      <c r="D3" s="67"/>
      <c r="E3" s="68"/>
    </row>
    <row r="4" spans="1:5" ht="30" customHeight="1" x14ac:dyDescent="0.5">
      <c r="A4" s="71" t="s">
        <v>42</v>
      </c>
      <c r="B4" s="113" t="s">
        <v>84</v>
      </c>
      <c r="C4" s="70"/>
      <c r="D4" s="69"/>
      <c r="E4" s="72"/>
    </row>
    <row r="5" spans="1:5" ht="30" customHeight="1" x14ac:dyDescent="0.35">
      <c r="A5" s="61"/>
      <c r="B5" s="34"/>
      <c r="C5" s="34"/>
      <c r="D5" s="34"/>
      <c r="E5" s="62"/>
    </row>
    <row r="6" spans="1:5" ht="30" customHeight="1" thickBot="1" x14ac:dyDescent="0.4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5">
      <c r="A7" s="137" t="s">
        <v>85</v>
      </c>
      <c r="B7" s="137" t="s">
        <v>92</v>
      </c>
      <c r="C7" s="137" t="s">
        <v>97</v>
      </c>
      <c r="D7" s="137" t="s">
        <v>124</v>
      </c>
      <c r="E7" s="137" t="s">
        <v>105</v>
      </c>
    </row>
    <row r="8" spans="1:5" ht="30" customHeight="1" x14ac:dyDescent="0.35">
      <c r="A8" s="63" t="s">
        <v>86</v>
      </c>
      <c r="B8" s="63" t="s">
        <v>93</v>
      </c>
      <c r="C8" s="63" t="s">
        <v>100</v>
      </c>
      <c r="D8" s="63" t="s">
        <v>125</v>
      </c>
      <c r="E8" s="63" t="s">
        <v>106</v>
      </c>
    </row>
    <row r="9" spans="1:5" ht="30" customHeight="1" x14ac:dyDescent="0.35">
      <c r="A9" s="63" t="s">
        <v>87</v>
      </c>
      <c r="B9" s="63" t="s">
        <v>94</v>
      </c>
      <c r="C9" s="63" t="s">
        <v>98</v>
      </c>
      <c r="D9" s="63" t="s">
        <v>126</v>
      </c>
      <c r="E9" s="63" t="s">
        <v>107</v>
      </c>
    </row>
    <row r="10" spans="1:5" ht="30" customHeight="1" x14ac:dyDescent="0.35">
      <c r="A10" s="63" t="s">
        <v>88</v>
      </c>
      <c r="B10" s="63" t="s">
        <v>95</v>
      </c>
      <c r="C10" s="63" t="s">
        <v>101</v>
      </c>
      <c r="D10" s="63" t="s">
        <v>103</v>
      </c>
      <c r="E10" s="63" t="s">
        <v>108</v>
      </c>
    </row>
    <row r="11" spans="1:5" ht="30" customHeight="1" x14ac:dyDescent="0.35">
      <c r="A11" s="63" t="s">
        <v>89</v>
      </c>
      <c r="B11" s="63" t="s">
        <v>96</v>
      </c>
      <c r="C11" s="63" t="s">
        <v>102</v>
      </c>
      <c r="D11" s="63" t="s">
        <v>104</v>
      </c>
      <c r="E11" s="63" t="s">
        <v>109</v>
      </c>
    </row>
    <row r="12" spans="1:5" ht="30" customHeight="1" x14ac:dyDescent="0.35">
      <c r="A12" s="63" t="s">
        <v>90</v>
      </c>
      <c r="B12" s="63" t="s">
        <v>90</v>
      </c>
      <c r="C12" s="63" t="s">
        <v>99</v>
      </c>
      <c r="D12" s="63" t="s">
        <v>90</v>
      </c>
      <c r="E12" s="63" t="s">
        <v>110</v>
      </c>
    </row>
    <row r="13" spans="1:5" ht="30" customHeight="1" x14ac:dyDescent="0.35">
      <c r="A13" s="114" t="s">
        <v>90</v>
      </c>
      <c r="B13" s="114" t="s">
        <v>90</v>
      </c>
      <c r="C13" s="114" t="s">
        <v>99</v>
      </c>
      <c r="D13" s="114" t="s">
        <v>90</v>
      </c>
      <c r="E13" s="114" t="s">
        <v>90</v>
      </c>
    </row>
    <row r="14" spans="1:5" ht="30" customHeight="1" x14ac:dyDescent="0.35">
      <c r="A14" s="64" t="s">
        <v>91</v>
      </c>
      <c r="B14" s="64" t="s">
        <v>91</v>
      </c>
      <c r="C14" s="64" t="s">
        <v>91</v>
      </c>
      <c r="D14" s="64" t="s">
        <v>91</v>
      </c>
      <c r="E14" s="64" t="s">
        <v>90</v>
      </c>
    </row>
    <row r="15" spans="1:5" ht="30" customHeight="1" x14ac:dyDescent="0.35">
      <c r="A15" s="64"/>
      <c r="B15" s="64"/>
      <c r="C15" s="64"/>
      <c r="D15" s="64"/>
      <c r="E15" s="64" t="s">
        <v>91</v>
      </c>
    </row>
    <row r="16" spans="1:5" ht="30" customHeight="1" x14ac:dyDescent="0.35">
      <c r="A16" s="64"/>
      <c r="B16" s="64"/>
      <c r="C16" s="64"/>
      <c r="D16" s="64"/>
      <c r="E16" s="64"/>
    </row>
    <row r="17" spans="1:5" ht="30" customHeight="1" x14ac:dyDescent="0.35">
      <c r="A17" s="114"/>
      <c r="B17" s="114"/>
      <c r="C17" s="114"/>
      <c r="D17" s="114"/>
      <c r="E17" s="114"/>
    </row>
    <row r="18" spans="1:5" ht="30" customHeight="1" x14ac:dyDescent="0.35">
      <c r="A18" s="115"/>
      <c r="B18" s="115"/>
      <c r="C18" s="115"/>
      <c r="D18" s="115"/>
      <c r="E18" s="115"/>
    </row>
    <row r="19" spans="1:5" ht="30" customHeight="1" x14ac:dyDescent="0.35">
      <c r="A19" s="115"/>
      <c r="B19" s="115"/>
      <c r="C19" s="115"/>
      <c r="D19" s="115"/>
      <c r="E19" s="115"/>
    </row>
    <row r="20" spans="1:5" ht="30" customHeight="1" x14ac:dyDescent="0.35">
      <c r="A20" s="115"/>
      <c r="B20" s="115"/>
      <c r="C20" s="115"/>
      <c r="D20" s="115"/>
      <c r="E20" s="115"/>
    </row>
    <row r="21" spans="1:5" ht="30" customHeight="1" x14ac:dyDescent="0.35">
      <c r="A21" s="115"/>
      <c r="B21" s="115"/>
      <c r="C21" s="115"/>
      <c r="D21" s="115"/>
      <c r="E21" s="115"/>
    </row>
    <row r="22" spans="1:5" ht="30" customHeight="1" x14ac:dyDescent="0.35">
      <c r="A22" s="115"/>
      <c r="B22" s="115"/>
      <c r="C22" s="115"/>
      <c r="D22" s="115"/>
      <c r="E22" s="115"/>
    </row>
    <row r="23" spans="1:5" ht="30" customHeight="1" x14ac:dyDescent="0.35">
      <c r="A23" s="115"/>
      <c r="B23" s="115"/>
      <c r="C23" s="115"/>
      <c r="D23" s="115"/>
      <c r="E23" s="115"/>
    </row>
    <row r="24" spans="1:5" ht="30" customHeight="1" x14ac:dyDescent="0.35">
      <c r="A24" s="115"/>
      <c r="B24" s="115"/>
      <c r="C24" s="115"/>
      <c r="D24" s="115"/>
      <c r="E24" s="115"/>
    </row>
    <row r="25" spans="1:5" ht="30" customHeight="1" thickBot="1" x14ac:dyDescent="0.4">
      <c r="A25" s="116"/>
      <c r="B25" s="116"/>
      <c r="C25" s="116"/>
      <c r="D25" s="116"/>
      <c r="E25" s="116"/>
    </row>
  </sheetData>
  <sheetProtection algorithmName="SHA-512" hashValue="OrN5/qiTozdEys5h2q3hFJg+jmDMHo9ESTh/e0Kpyzv4CzjoVSFQlL7Kq+s+5HJ+ngFiL2EH7nqeA2FDbXFiPA==" saltValue="eq+P7FN0d5ys78NsB60tsg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abSelected="1" topLeftCell="A10" zoomScaleNormal="100" workbookViewId="0">
      <selection activeCell="I17" sqref="I17"/>
    </sheetView>
  </sheetViews>
  <sheetFormatPr defaultRowHeight="14.5" x14ac:dyDescent="0.35"/>
  <cols>
    <col min="1" max="1" width="28.54296875" bestFit="1" customWidth="1"/>
    <col min="2" max="2" width="12.81640625" customWidth="1"/>
    <col min="6" max="6" width="8.1796875" customWidth="1"/>
  </cols>
  <sheetData>
    <row r="1" spans="1:26" ht="30" customHeight="1" x14ac:dyDescent="0.35">
      <c r="A1" s="171" t="s">
        <v>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5">
      <c r="A2" s="76" t="s">
        <v>44</v>
      </c>
      <c r="B2" s="77" t="str">
        <f>'Weekly Menus'!B4</f>
        <v>Fall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4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4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5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5">
      <c r="A6" s="83" t="str">
        <f>'Weekly Menus'!A7</f>
        <v>WG Rotini Pasta</v>
      </c>
      <c r="B6" s="128" t="s">
        <v>111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5">
      <c r="A7" s="83" t="str">
        <f>'Weekly Menus'!A8</f>
        <v>Meat Sauce</v>
      </c>
      <c r="B7" s="128" t="s">
        <v>112</v>
      </c>
      <c r="C7" s="117">
        <v>2</v>
      </c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5">
      <c r="A8" s="83" t="str">
        <f>'Weekly Menus'!A9</f>
        <v>Cheese Sauce</v>
      </c>
      <c r="B8" s="128" t="s">
        <v>112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5">
      <c r="A9" s="83" t="str">
        <f>'Weekly Menus'!A10</f>
        <v>Roasted Zucchini</v>
      </c>
      <c r="B9" s="128" t="s">
        <v>112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83" t="str">
        <f>'Weekly Menus'!A11</f>
        <v>WG Foccacia</v>
      </c>
      <c r="B10" s="128" t="s">
        <v>113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5">
      <c r="A11" s="83" t="str">
        <f>'Weekly Menus'!A12</f>
        <v>Fruit Selection</v>
      </c>
      <c r="B11" s="128" t="s">
        <v>112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5">
      <c r="A12" s="83" t="str">
        <f>'Weekly Menus'!A13</f>
        <v>Fruit Selection</v>
      </c>
      <c r="B12" s="128" t="s">
        <v>112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5">
      <c r="A13" s="83" t="str">
        <f>'Weekly Menus'!A14</f>
        <v>Milk Selection</v>
      </c>
      <c r="B13" s="128" t="s">
        <v>114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5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5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5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5">
      <c r="A17" s="83"/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83">
        <f>'Weekly Menus'!A18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5">
      <c r="A19" s="83">
        <f>'Weekly Menus'!A19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5">
      <c r="A20" s="83">
        <f>'Weekly Menus'!A20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5">
      <c r="A21" s="83">
        <f>'Weekly Menus'!A21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5">
      <c r="A22" s="83">
        <f>'Weekly Menus'!A22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5">
      <c r="A23" s="83">
        <f>'Weekly Menus'!A23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5">
      <c r="A24" s="83">
        <f>'Weekly Menus'!A24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5">
      <c r="A25" s="83">
        <f>'Weekly Menus'!A25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5">
      <c r="A26" s="174" t="s">
        <v>20</v>
      </c>
      <c r="B26" s="175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0.5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9" x14ac:dyDescent="0.35">
      <c r="A27" s="176" t="s">
        <v>18</v>
      </c>
      <c r="B27" s="177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4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No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4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5">
      <c r="A30" s="171" t="s">
        <v>66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5">
      <c r="A31" s="76" t="s">
        <v>44</v>
      </c>
      <c r="B31" s="77" t="str">
        <f>'Weekly Menus'!B4</f>
        <v>Fall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4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4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5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5">
      <c r="A35" s="83" t="str">
        <f>'Weekly Menus'!B7</f>
        <v>Cheese Pizza</v>
      </c>
      <c r="B35" s="128" t="s">
        <v>115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5">
      <c r="A36" s="83" t="str">
        <f>'Weekly Menus'!B8</f>
        <v>Pepperoni Pizza</v>
      </c>
      <c r="B36" s="128" t="s">
        <v>115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5">
      <c r="A37" s="83" t="str">
        <f>'Weekly Menus'!B9</f>
        <v>Chef Special Pizza</v>
      </c>
      <c r="B37" s="128" t="s">
        <v>115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5">
      <c r="A38" s="83" t="str">
        <f>'Weekly Menus'!B10</f>
        <v>Caesar Salad with Romaine</v>
      </c>
      <c r="B38" s="128" t="s">
        <v>111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5">
      <c r="A39" s="83" t="str">
        <f>'Weekly Menus'!B11</f>
        <v>Buttered Green Beans</v>
      </c>
      <c r="B39" s="128" t="s">
        <v>112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5">
      <c r="A40" s="83" t="str">
        <f>'Weekly Menus'!B12</f>
        <v>Fruit Selection</v>
      </c>
      <c r="B40" s="128" t="s">
        <v>112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5">
      <c r="A41" s="83" t="str">
        <f>'Weekly Menus'!B13</f>
        <v>Fruit Selection</v>
      </c>
      <c r="B41" s="128" t="s">
        <v>112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5">
      <c r="A42" s="83" t="str">
        <f>'Weekly Menus'!B14</f>
        <v>Milk Selection</v>
      </c>
      <c r="B42" s="128" t="s">
        <v>114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5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5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5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5">
      <c r="A46" s="83"/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5">
      <c r="A47" s="83">
        <f>'Weekly Menus'!B18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5">
      <c r="A48" s="83">
        <f>'Weekly Menus'!B19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5">
      <c r="A49" s="83">
        <f>'Weekly Menus'!B20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5">
      <c r="A50" s="83">
        <f>'Weekly Menus'!B21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5">
      <c r="A51" s="83">
        <f>'Weekly Menus'!B22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5">
      <c r="A52" s="83">
        <f>'Weekly Menus'!B23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5">
      <c r="A53" s="83">
        <f>'Weekly Menus'!B24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5">
      <c r="A54" s="83">
        <f>'Weekly Menus'!B25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5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0.5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9" x14ac:dyDescent="0.35">
      <c r="A56" s="176" t="s">
        <v>18</v>
      </c>
      <c r="B56" s="177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4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4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5">
      <c r="A59" s="171" t="s">
        <v>66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5">
      <c r="A60" s="76" t="s">
        <v>44</v>
      </c>
      <c r="B60" s="77" t="str">
        <f>'Weekly Menus'!B4</f>
        <v>Fall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4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4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5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5">
      <c r="A64" s="83" t="str">
        <f>'Weekly Menus'!C7</f>
        <v>Teriyaki Chicken</v>
      </c>
      <c r="B64" s="128" t="s">
        <v>116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5">
      <c r="A65" s="83" t="str">
        <f>'Weekly Menus'!C8</f>
        <v>Teriyaki Tofu</v>
      </c>
      <c r="B65" s="128" t="s">
        <v>117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5">
      <c r="A66" s="83" t="str">
        <f>'Weekly Menus'!C9</f>
        <v>Brown Rice</v>
      </c>
      <c r="B66" s="128" t="s">
        <v>112</v>
      </c>
      <c r="C66" s="117"/>
      <c r="D66" s="117">
        <v>2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5">
      <c r="A67" s="83" t="str">
        <f>'Weekly Menus'!C10</f>
        <v>Broccoli, Garlic &amp; Carrot Stir Fry</v>
      </c>
      <c r="B67" s="128" t="s">
        <v>112</v>
      </c>
      <c r="C67" s="117"/>
      <c r="D67" s="117"/>
      <c r="E67" s="117"/>
      <c r="F67" s="117"/>
      <c r="G67" s="117">
        <v>0.25</v>
      </c>
      <c r="H67" s="117">
        <v>0.25</v>
      </c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5">
      <c r="A68" s="83" t="str">
        <f>'Weekly Menus'!C11</f>
        <v>Peas</v>
      </c>
      <c r="B68" s="128" t="s">
        <v>112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5">
      <c r="A69" s="83" t="str">
        <f>'Weekly Menus'!C12</f>
        <v xml:space="preserve">Fruit Selection </v>
      </c>
      <c r="B69" s="128" t="s">
        <v>112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5">
      <c r="A70" s="83" t="str">
        <f>'Weekly Menus'!C13</f>
        <v xml:space="preserve">Fruit Selection </v>
      </c>
      <c r="B70" s="128" t="s">
        <v>112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5">
      <c r="A71" s="83" t="str">
        <f>'Weekly Menus'!C14</f>
        <v>Milk Selection</v>
      </c>
      <c r="B71" s="128" t="s">
        <v>114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5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5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5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5">
      <c r="A75" s="83"/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5">
      <c r="A76" s="83">
        <f>'Weekly Menus'!C18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5">
      <c r="A77" s="83">
        <f>'Weekly Menus'!C19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5">
      <c r="A78" s="83">
        <f>'Weekly Menus'!C20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5">
      <c r="A79" s="83">
        <f>'Weekly Menus'!C21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5">
      <c r="A80" s="83">
        <f>'Weekly Menus'!C22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5">
      <c r="A81" s="83">
        <f>'Weekly Menus'!C23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5">
      <c r="A82" s="83">
        <f>'Weekly Menus'!C24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5">
      <c r="A83" s="83">
        <f>'Weekly Menus'!C25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5">
      <c r="A84" s="174" t="s">
        <v>20</v>
      </c>
      <c r="B84" s="175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0.25</v>
      </c>
      <c r="H84" s="51">
        <f t="shared" si="7"/>
        <v>0.25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5">
      <c r="A85" s="176" t="s">
        <v>18</v>
      </c>
      <c r="B85" s="177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4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4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5">
      <c r="A88" s="171" t="s">
        <v>66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5">
      <c r="A89" s="76" t="s">
        <v>44</v>
      </c>
      <c r="B89" s="77" t="str">
        <f>'Weekly Menus'!B4</f>
        <v>Fall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4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4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5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5">
      <c r="A93" s="83" t="str">
        <f>'Weekly Menus'!D7</f>
        <v>Meatball Sub Sandwich on WG  Bun</v>
      </c>
      <c r="B93" s="128" t="s">
        <v>118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5">
      <c r="A94" s="83" t="str">
        <f>'Weekly Menus'!D8</f>
        <v>Mozzarella Cheese</v>
      </c>
      <c r="B94" s="128" t="s">
        <v>127</v>
      </c>
      <c r="C94" s="117">
        <v>0.25</v>
      </c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5">
      <c r="A95" s="83" t="str">
        <f>'Weekly Menus'!D9</f>
        <v>Falafel with Tzatzki Sauce on WG Bun</v>
      </c>
      <c r="B95" s="128" t="s">
        <v>128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5">
      <c r="A96" s="83" t="str">
        <f>'Weekly Menus'!D10</f>
        <v>Roasted Carrot Coins</v>
      </c>
      <c r="B96" s="128" t="s">
        <v>112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9"/>
        <v>0.5</v>
      </c>
    </row>
    <row r="97" spans="1:13" ht="15" customHeight="1" x14ac:dyDescent="0.35">
      <c r="A97" s="83" t="str">
        <f>'Weekly Menus'!D11</f>
        <v>Italian Chick Pea Salad</v>
      </c>
      <c r="B97" s="128" t="s">
        <v>112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9"/>
        <v>0.5</v>
      </c>
    </row>
    <row r="98" spans="1:13" ht="15" customHeight="1" x14ac:dyDescent="0.35">
      <c r="A98" s="83" t="str">
        <f>'Weekly Menus'!D12</f>
        <v>Fruit Selection</v>
      </c>
      <c r="B98" s="128" t="s">
        <v>119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5">
      <c r="A99" s="83" t="str">
        <f>'Weekly Menus'!D13</f>
        <v>Fruit Selection</v>
      </c>
      <c r="B99" s="128" t="s">
        <v>112</v>
      </c>
      <c r="C99" s="117"/>
      <c r="D99" s="117"/>
      <c r="E99" s="117">
        <v>0.5</v>
      </c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5">
      <c r="A100" s="83" t="str">
        <f>'Weekly Menus'!D14</f>
        <v>Milk Selection</v>
      </c>
      <c r="B100" s="128" t="s">
        <v>114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5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5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5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5">
      <c r="A104" s="83"/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5">
      <c r="A105" s="83">
        <f>'Weekly Menus'!D18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5">
      <c r="A106" s="83">
        <f>'Weekly Menus'!D19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5">
      <c r="A107" s="83">
        <f>'Weekly Menus'!D20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5">
      <c r="A108" s="83">
        <f>'Weekly Menus'!D21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5">
      <c r="A109" s="83">
        <f>'Weekly Menus'!D22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5">
      <c r="A110" s="83">
        <f>'Weekly Menus'!D23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5">
      <c r="A111" s="83">
        <f>'Weekly Menus'!D24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5">
      <c r="A112" s="83">
        <f>'Weekly Menus'!D25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5">
      <c r="A113" s="174" t="s">
        <v>20</v>
      </c>
      <c r="B113" s="175"/>
      <c r="C113" s="47">
        <f>FLOOR(SUM(C93:C112),0.25)</f>
        <v>2.25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2</v>
      </c>
      <c r="G113" s="50">
        <f t="shared" si="10"/>
        <v>0</v>
      </c>
      <c r="H113" s="51">
        <f t="shared" si="10"/>
        <v>0.5</v>
      </c>
      <c r="I113" s="52">
        <f t="shared" si="10"/>
        <v>0.5</v>
      </c>
      <c r="J113" s="53">
        <f t="shared" si="10"/>
        <v>0</v>
      </c>
      <c r="K113" s="54">
        <f t="shared" si="10"/>
        <v>0</v>
      </c>
      <c r="L113" s="55">
        <f t="shared" si="10"/>
        <v>0</v>
      </c>
      <c r="M113" s="56">
        <f>SUM(G113:L113)</f>
        <v>1</v>
      </c>
    </row>
    <row r="114" spans="1:13" ht="30" customHeight="1" x14ac:dyDescent="0.35">
      <c r="A114" s="176" t="s">
        <v>18</v>
      </c>
      <c r="B114" s="177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4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4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5">
      <c r="A117" s="171" t="s">
        <v>66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5">
      <c r="A118" s="76" t="s">
        <v>44</v>
      </c>
      <c r="B118" s="77" t="str">
        <f>'Weekly Menus'!B4</f>
        <v>Fall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4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4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5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5">
      <c r="A122" s="83" t="str">
        <f>'Weekly Menus'!E7</f>
        <v>Chicken &amp; Cheese Quesadilla</v>
      </c>
      <c r="B122" s="128" t="s">
        <v>120</v>
      </c>
      <c r="C122" s="117">
        <v>2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5">
      <c r="A123" s="83" t="str">
        <f>'Weekly Menus'!E8</f>
        <v>Cheese Quesadilla</v>
      </c>
      <c r="B123" s="128" t="s">
        <v>120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5">
      <c r="A124" s="83" t="str">
        <f>'Weekly Menus'!E9</f>
        <v>Corn &amp; Tomato Salad</v>
      </c>
      <c r="B124" s="128" t="s">
        <v>112</v>
      </c>
      <c r="C124" s="117"/>
      <c r="D124" s="117"/>
      <c r="E124" s="117"/>
      <c r="F124" s="117"/>
      <c r="G124" s="117"/>
      <c r="H124" s="117" t="s">
        <v>121</v>
      </c>
      <c r="I124" s="117"/>
      <c r="J124" s="117">
        <v>0.25</v>
      </c>
      <c r="K124" s="117"/>
      <c r="L124" s="118"/>
      <c r="M124" s="84">
        <f t="shared" si="12"/>
        <v>0.25</v>
      </c>
    </row>
    <row r="125" spans="1:13" ht="15" customHeight="1" x14ac:dyDescent="0.35">
      <c r="A125" s="83" t="str">
        <f>'Weekly Menus'!E10</f>
        <v>Quinoa Salad</v>
      </c>
      <c r="B125" s="128" t="s">
        <v>112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2"/>
        <v>0</v>
      </c>
    </row>
    <row r="126" spans="1:13" ht="15" customHeight="1" x14ac:dyDescent="0.35">
      <c r="A126" s="83" t="str">
        <f>'Weekly Menus'!E11</f>
        <v>Salsa</v>
      </c>
      <c r="B126" s="128" t="s">
        <v>122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2"/>
        <v>0.25</v>
      </c>
    </row>
    <row r="127" spans="1:13" ht="15" customHeight="1" x14ac:dyDescent="0.35">
      <c r="A127" s="83" t="str">
        <f>'Weekly Menus'!E12</f>
        <v>Sour Cream</v>
      </c>
      <c r="B127" s="128" t="s">
        <v>123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5">
      <c r="A128" s="83" t="str">
        <f>'Weekly Menus'!E13</f>
        <v>Fruit Selection</v>
      </c>
      <c r="B128" s="128" t="s">
        <v>112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5">
      <c r="A129" s="83" t="str">
        <f>'Weekly Menus'!E14</f>
        <v>Fruit Selection</v>
      </c>
      <c r="B129" s="128" t="s">
        <v>112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5">
      <c r="A130" s="83" t="str">
        <f>'Weekly Menus'!E15</f>
        <v>Milk Selection</v>
      </c>
      <c r="B130" s="128" t="s">
        <v>114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5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5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5">
      <c r="A133" s="83"/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5">
      <c r="A134" s="83">
        <f>'Weekly Menus'!E18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5">
      <c r="A135" s="83">
        <f>'Weekly Menus'!E19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5">
      <c r="A136" s="83">
        <f>'Weekly Menus'!E20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5">
      <c r="A137" s="83">
        <f>'Weekly Menus'!E21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5">
      <c r="A138" s="83">
        <f>'Weekly Menus'!E22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5">
      <c r="A139" s="83">
        <f>'Weekly Menus'!E23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5">
      <c r="A140" s="83">
        <f>'Weekly Menus'!E24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5">
      <c r="A141" s="83">
        <f>'Weekly Menus'!E25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5">
      <c r="A142" s="174" t="s">
        <v>20</v>
      </c>
      <c r="B142" s="175"/>
      <c r="C142" s="47">
        <f>FLOOR(SUM(C122:C141),0.25)</f>
        <v>2</v>
      </c>
      <c r="D142" s="48">
        <f>FLOOR(SUM(D122:D141),0.25)</f>
        <v>2.5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0.25</v>
      </c>
      <c r="I142" s="52">
        <f t="shared" si="13"/>
        <v>0</v>
      </c>
      <c r="J142" s="53">
        <f t="shared" si="13"/>
        <v>0.25</v>
      </c>
      <c r="K142" s="54">
        <f t="shared" si="13"/>
        <v>0</v>
      </c>
      <c r="L142" s="55">
        <f t="shared" si="13"/>
        <v>0</v>
      </c>
      <c r="M142" s="56">
        <f>SUM(G142:L142)</f>
        <v>0.5</v>
      </c>
    </row>
    <row r="143" spans="1:13" ht="29" x14ac:dyDescent="0.35">
      <c r="A143" s="176" t="s">
        <v>18</v>
      </c>
      <c r="B143" s="177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4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No</v>
      </c>
    </row>
    <row r="145" spans="1:13" ht="15.75" customHeight="1" thickBot="1" x14ac:dyDescent="0.4"/>
    <row r="146" spans="1:13" x14ac:dyDescent="0.35">
      <c r="A146" s="180" t="s">
        <v>10</v>
      </c>
      <c r="B146" s="181"/>
      <c r="C146" s="21">
        <f t="shared" ref="C146:M146" si="15">SUM(C26,C55,C84,C113,C142)</f>
        <v>10.25</v>
      </c>
      <c r="D146" s="22">
        <f t="shared" si="15"/>
        <v>11.5</v>
      </c>
      <c r="E146" s="23">
        <f>SUM(E26,E55,E84,E113,E142)</f>
        <v>5</v>
      </c>
      <c r="F146" s="132">
        <f>SUM(F26,F55,F84,F113,F142)</f>
        <v>6</v>
      </c>
      <c r="G146" s="24">
        <f t="shared" si="15"/>
        <v>0.75</v>
      </c>
      <c r="H146" s="25">
        <f t="shared" si="15"/>
        <v>1</v>
      </c>
      <c r="I146" s="26">
        <f t="shared" si="15"/>
        <v>0.5</v>
      </c>
      <c r="J146" s="27">
        <f t="shared" si="15"/>
        <v>0.75</v>
      </c>
      <c r="K146" s="29">
        <f t="shared" si="15"/>
        <v>1</v>
      </c>
      <c r="L146" s="28">
        <f t="shared" si="15"/>
        <v>0</v>
      </c>
      <c r="M146" s="44">
        <f t="shared" si="15"/>
        <v>4</v>
      </c>
    </row>
    <row r="147" spans="1:13" ht="43.5" x14ac:dyDescent="0.35">
      <c r="A147" s="182" t="s">
        <v>19</v>
      </c>
      <c r="B147" s="18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4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5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5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5">
      <c r="A152" s="45"/>
      <c r="B152" s="45"/>
      <c r="C152" s="45"/>
      <c r="D152" s="45"/>
      <c r="E152" s="45"/>
      <c r="F152" s="45"/>
    </row>
    <row r="153" spans="1:13" x14ac:dyDescent="0.35">
      <c r="A153" s="45"/>
      <c r="B153" s="45"/>
      <c r="C153" s="45"/>
      <c r="D153" s="45"/>
      <c r="E153" s="45"/>
      <c r="F153" s="45"/>
    </row>
  </sheetData>
  <sheetProtection algorithmName="SHA-512" hashValue="8q0Fo6gX6fxWXfSJJ+E8lCcLFVN92dX9xyfJTseoUr7un4/5aWy504BrdmZ/BlEPU8BFawrxI2dwEErvtv+Mug==" saltValue="PXIBcmz/j9wyTm7R9IxiSg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6" workbookViewId="0">
      <selection activeCell="B6" sqref="B6"/>
    </sheetView>
  </sheetViews>
  <sheetFormatPr defaultRowHeight="14.5" x14ac:dyDescent="0.35"/>
  <cols>
    <col min="1" max="1" width="28.54296875" bestFit="1" customWidth="1"/>
    <col min="2" max="2" width="12.81640625" customWidth="1"/>
    <col min="6" max="6" width="8.1796875" customWidth="1"/>
    <col min="12" max="12" width="9.1796875" customWidth="1"/>
  </cols>
  <sheetData>
    <row r="1" spans="1:26" ht="30" customHeight="1" x14ac:dyDescent="0.35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5">
      <c r="A2" s="76" t="s">
        <v>44</v>
      </c>
      <c r="B2" s="77" t="str">
        <f>'Weekly Menus'!B4</f>
        <v>Fall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4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4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5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5">
      <c r="A6" s="119" t="str">
        <f>'Weekly Menus'!A7</f>
        <v>WG Rotini Pasta</v>
      </c>
      <c r="B6" s="128" t="s">
        <v>111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5">
      <c r="A7" s="119" t="str">
        <f>'Weekly Menus'!A8</f>
        <v>Meat Sauce</v>
      </c>
      <c r="B7" s="128" t="s">
        <v>112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5">
      <c r="A8" s="119" t="str">
        <f>'Weekly Menus'!A9</f>
        <v>Cheese Sauce</v>
      </c>
      <c r="B8" s="128" t="s">
        <v>112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5">
      <c r="A9" s="119" t="str">
        <f>'Weekly Menus'!A10</f>
        <v>Roasted Zucchini</v>
      </c>
      <c r="B9" s="128" t="s">
        <v>112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19" t="str">
        <f>'Weekly Menus'!A11</f>
        <v>WG Foccacia</v>
      </c>
      <c r="B10" s="128" t="s">
        <v>113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5">
      <c r="A11" s="119" t="str">
        <f>'Weekly Menus'!A12</f>
        <v>Fruit Selection</v>
      </c>
      <c r="B11" s="128" t="s">
        <v>112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5">
      <c r="A12" s="119" t="str">
        <f>'Weekly Menus'!A13</f>
        <v>Fruit Selection</v>
      </c>
      <c r="B12" s="128" t="s">
        <v>112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5">
      <c r="A13" s="119" t="str">
        <f>'Weekly Menus'!A14</f>
        <v>Milk Selection</v>
      </c>
      <c r="B13" s="128" t="s">
        <v>114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5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5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5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5">
      <c r="A17" s="119"/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119">
        <f>'Weekly Menus'!A18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5">
      <c r="A19" s="119">
        <f>'Weekly Menus'!A19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5">
      <c r="A20" s="119">
        <f>'Weekly Menus'!A20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5">
      <c r="A21" s="119">
        <f>'Weekly Menus'!A21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5">
      <c r="A22" s="119">
        <f>'Weekly Menus'!A22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5">
      <c r="A23" s="119">
        <f>'Weekly Menus'!A23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5">
      <c r="A24" s="119">
        <f>'Weekly Menus'!A24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5">
      <c r="A25" s="119">
        <f>'Weekly Menus'!A25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5">
      <c r="A26" s="174" t="s">
        <v>20</v>
      </c>
      <c r="B26" s="175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0.75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9" x14ac:dyDescent="0.35">
      <c r="A27" s="176" t="s">
        <v>18</v>
      </c>
      <c r="B27" s="177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4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No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4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5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5">
      <c r="A31" s="76" t="s">
        <v>44</v>
      </c>
      <c r="B31" s="77" t="str">
        <f>'Weekly Menus'!B4</f>
        <v>Fall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4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4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5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5">
      <c r="A35" s="83" t="str">
        <f>'Weekly Menus'!B7</f>
        <v>Cheese Pizza</v>
      </c>
      <c r="B35" s="128" t="s">
        <v>115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5">
      <c r="A36" s="83" t="str">
        <f>'Weekly Menus'!B8</f>
        <v>Pepperoni Pizza</v>
      </c>
      <c r="B36" s="128" t="s">
        <v>115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5">
      <c r="A37" s="83" t="str">
        <f>'Weekly Menus'!B9</f>
        <v>Chef Special Pizza</v>
      </c>
      <c r="B37" s="128" t="s">
        <v>115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5">
      <c r="A38" s="83" t="str">
        <f>'Weekly Menus'!B10</f>
        <v>Caesar Salad with Romaine</v>
      </c>
      <c r="B38" s="128" t="s">
        <v>111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5">
      <c r="A39" s="83" t="str">
        <f>'Weekly Menus'!B11</f>
        <v>Buttered Green Beans</v>
      </c>
      <c r="B39" s="128" t="s">
        <v>112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5">
      <c r="A40" s="83" t="str">
        <f>'Weekly Menus'!B12</f>
        <v>Fruit Selection</v>
      </c>
      <c r="B40" s="128" t="s">
        <v>112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5">
      <c r="A41" s="83" t="str">
        <f>'Weekly Menus'!B13</f>
        <v>Fruit Selection</v>
      </c>
      <c r="B41" s="128" t="s">
        <v>112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5">
      <c r="A42" s="83" t="str">
        <f>'Weekly Menus'!B14</f>
        <v>Milk Selection</v>
      </c>
      <c r="B42" s="128" t="s">
        <v>114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5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5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5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5">
      <c r="A46" s="83"/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5">
      <c r="A47" s="83">
        <f>'Weekly Menus'!B18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5">
      <c r="A48" s="83">
        <f>'Weekly Menus'!B19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5">
      <c r="A49" s="83">
        <f>'Weekly Menus'!B20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5">
      <c r="A50" s="83">
        <f>'Weekly Menus'!B21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5">
      <c r="A51" s="83">
        <f>'Weekly Menus'!B22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5">
      <c r="A52" s="83">
        <f>'Weekly Menus'!B23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5">
      <c r="A53" s="83">
        <f>'Weekly Menus'!B24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5">
      <c r="A54" s="83">
        <f>'Weekly Menus'!B25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5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0.5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9" x14ac:dyDescent="0.35">
      <c r="A56" s="176" t="s">
        <v>18</v>
      </c>
      <c r="B56" s="177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4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4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5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5">
      <c r="A60" s="76" t="s">
        <v>44</v>
      </c>
      <c r="B60" s="77" t="str">
        <f>'Weekly Menus'!B4</f>
        <v>Fall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4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4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5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5">
      <c r="A64" s="83" t="str">
        <f>'Weekly Menus'!C7</f>
        <v>Teriyaki Chicken</v>
      </c>
      <c r="B64" s="128" t="s">
        <v>116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5">
      <c r="A65" s="83" t="str">
        <f>'Weekly Menus'!C8</f>
        <v>Teriyaki Tofu</v>
      </c>
      <c r="B65" s="128" t="s">
        <v>117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5">
      <c r="A66" s="83" t="str">
        <f>'Weekly Menus'!C9</f>
        <v>Brown Rice</v>
      </c>
      <c r="B66" s="128" t="s">
        <v>112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5">
      <c r="A67" s="83" t="str">
        <f>'Weekly Menus'!C10</f>
        <v>Broccoli, Garlic &amp; Carrot Stir Fry</v>
      </c>
      <c r="B67" s="128" t="s">
        <v>112</v>
      </c>
      <c r="C67" s="117"/>
      <c r="D67" s="117"/>
      <c r="E67" s="117"/>
      <c r="F67" s="117"/>
      <c r="G67" s="117">
        <v>0.25</v>
      </c>
      <c r="H67" s="117">
        <v>0.25</v>
      </c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5">
      <c r="A68" s="83" t="str">
        <f>'Weekly Menus'!C11</f>
        <v>Peas</v>
      </c>
      <c r="B68" s="128" t="s">
        <v>112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5">
      <c r="A69" s="83" t="str">
        <f>'Weekly Menus'!C12</f>
        <v xml:space="preserve">Fruit Selection </v>
      </c>
      <c r="B69" s="128" t="s">
        <v>112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5">
      <c r="A70" s="83" t="str">
        <f>'Weekly Menus'!C13</f>
        <v xml:space="preserve">Fruit Selection </v>
      </c>
      <c r="B70" s="128" t="s">
        <v>112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5">
      <c r="A71" s="83" t="str">
        <f>'Weekly Menus'!C14</f>
        <v>Milk Selection</v>
      </c>
      <c r="B71" s="128" t="s">
        <v>114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5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5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5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5">
      <c r="A75" s="83"/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5">
      <c r="A76" s="83">
        <f>'Weekly Menus'!C18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5">
      <c r="A77" s="83">
        <f>'Weekly Menus'!C19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5">
      <c r="A78" s="83">
        <f>'Weekly Menus'!C20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5">
      <c r="A79" s="83">
        <f>'Weekly Menus'!C21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5">
      <c r="A80" s="83">
        <f>'Weekly Menus'!C22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5">
      <c r="A81" s="83">
        <f>'Weekly Menus'!C23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5">
      <c r="A82" s="83">
        <f>'Weekly Menus'!C24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5">
      <c r="A83" s="83">
        <f>'Weekly Menus'!C25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5">
      <c r="A84" s="174" t="s">
        <v>20</v>
      </c>
      <c r="B84" s="175"/>
      <c r="C84" s="47">
        <f>FLOOR(SUM(C64:C83),0.25)</f>
        <v>2</v>
      </c>
      <c r="D84" s="48">
        <f>FLOOR(SUM(D64:D83),0.25)</f>
        <v>1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0.25</v>
      </c>
      <c r="H84" s="51">
        <f t="shared" si="6"/>
        <v>0.25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5">
      <c r="A85" s="176" t="s">
        <v>18</v>
      </c>
      <c r="B85" s="177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4">
      <c r="A86" s="178" t="s">
        <v>12</v>
      </c>
      <c r="B86" s="179"/>
      <c r="C86" s="5" t="str">
        <f>IF(C84&gt;=2,"Yes","No")</f>
        <v>Yes</v>
      </c>
      <c r="D86" s="5" t="str">
        <f>IF(D84&gt;=2,"Yes","No")</f>
        <v>No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4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5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5">
      <c r="A89" s="76" t="s">
        <v>44</v>
      </c>
      <c r="B89" s="77" t="str">
        <f>'Weekly Menus'!B4</f>
        <v>Fall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4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4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5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5">
      <c r="A93" s="83" t="str">
        <f>'Weekly Menus'!D7</f>
        <v>Meatball Sub Sandwich on WG  Bun</v>
      </c>
      <c r="B93" s="128" t="s">
        <v>118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5">
      <c r="A94" s="83" t="str">
        <f>'Weekly Menus'!D8</f>
        <v>Mozzarella Cheese</v>
      </c>
      <c r="B94" s="128" t="s">
        <v>127</v>
      </c>
      <c r="C94" s="117">
        <v>0.25</v>
      </c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5">
      <c r="A95" s="83" t="str">
        <f>'Weekly Menus'!D9</f>
        <v>Falafel with Tzatzki Sauce on WG Bun</v>
      </c>
      <c r="B95" s="128" t="s">
        <v>128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5">
      <c r="A96" s="83" t="str">
        <f>'Weekly Menus'!D10</f>
        <v>Roasted Carrot Coins</v>
      </c>
      <c r="B96" s="128" t="s">
        <v>112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8"/>
        <v>0.5</v>
      </c>
    </row>
    <row r="97" spans="1:13" x14ac:dyDescent="0.35">
      <c r="A97" s="83" t="str">
        <f>'Weekly Menus'!D11</f>
        <v>Italian Chick Pea Salad</v>
      </c>
      <c r="B97" s="128" t="s">
        <v>112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8"/>
        <v>0.5</v>
      </c>
    </row>
    <row r="98" spans="1:13" x14ac:dyDescent="0.35">
      <c r="A98" s="83" t="str">
        <f>'Weekly Menus'!D12</f>
        <v>Fruit Selection</v>
      </c>
      <c r="B98" s="128" t="s">
        <v>119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5">
      <c r="A99" s="83" t="str">
        <f>'Weekly Menus'!D13</f>
        <v>Fruit Selection</v>
      </c>
      <c r="B99" s="128" t="s">
        <v>112</v>
      </c>
      <c r="C99" s="117"/>
      <c r="D99" s="117"/>
      <c r="E99" s="117">
        <v>0.5</v>
      </c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5">
      <c r="A100" s="83" t="str">
        <f>'Weekly Menus'!D14</f>
        <v>Milk Selection</v>
      </c>
      <c r="B100" s="128" t="s">
        <v>114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5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5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5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5">
      <c r="A104" s="83"/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5">
      <c r="A105" s="83">
        <f>'Weekly Menus'!D18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5">
      <c r="A106" s="83">
        <f>'Weekly Menus'!D19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5">
      <c r="A107" s="83">
        <f>'Weekly Menus'!D20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5">
      <c r="A108" s="83">
        <f>'Weekly Menus'!D21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5">
      <c r="A109" s="83">
        <f>'Weekly Menus'!D22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5">
      <c r="A110" s="83">
        <f>'Weekly Menus'!D23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5">
      <c r="A111" s="83">
        <f>'Weekly Menus'!D24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5">
      <c r="A112" s="83">
        <f>'Weekly Menus'!D25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5">
      <c r="A113" s="174" t="s">
        <v>20</v>
      </c>
      <c r="B113" s="175"/>
      <c r="C113" s="47">
        <f>FLOOR(SUM(C93:C112),0.25)</f>
        <v>2.25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2</v>
      </c>
      <c r="G113" s="50">
        <f t="shared" si="9"/>
        <v>0</v>
      </c>
      <c r="H113" s="51">
        <f t="shared" si="9"/>
        <v>0.5</v>
      </c>
      <c r="I113" s="52">
        <f t="shared" si="9"/>
        <v>0.5</v>
      </c>
      <c r="J113" s="53">
        <f t="shared" si="9"/>
        <v>0</v>
      </c>
      <c r="K113" s="54">
        <f t="shared" si="9"/>
        <v>0</v>
      </c>
      <c r="L113" s="55">
        <f t="shared" si="9"/>
        <v>0</v>
      </c>
      <c r="M113" s="56">
        <f>SUM(G113:L113)</f>
        <v>1</v>
      </c>
    </row>
    <row r="114" spans="1:13" ht="30" customHeight="1" x14ac:dyDescent="0.35">
      <c r="A114" s="176" t="s">
        <v>18</v>
      </c>
      <c r="B114" s="177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4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4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5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5">
      <c r="A118" s="76" t="s">
        <v>44</v>
      </c>
      <c r="B118" s="77" t="str">
        <f>'Weekly Menus'!B4</f>
        <v>Fall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4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4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5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5">
      <c r="A122" s="83" t="str">
        <f>'Weekly Menus'!E7</f>
        <v>Chicken &amp; Cheese Quesadilla</v>
      </c>
      <c r="B122" s="128" t="s">
        <v>120</v>
      </c>
      <c r="C122" s="117">
        <v>3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5">
      <c r="A123" s="83" t="str">
        <f>'Weekly Menus'!E8</f>
        <v>Cheese Quesadilla</v>
      </c>
      <c r="B123" s="128" t="s">
        <v>120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5">
      <c r="A124" s="83" t="str">
        <f>'Weekly Menus'!E9</f>
        <v>Corn &amp; Tomato Salad</v>
      </c>
      <c r="B124" s="128" t="s">
        <v>112</v>
      </c>
      <c r="C124" s="117"/>
      <c r="D124" s="117"/>
      <c r="E124" s="117"/>
      <c r="F124" s="117"/>
      <c r="G124" s="117"/>
      <c r="H124" s="117" t="s">
        <v>121</v>
      </c>
      <c r="I124" s="117"/>
      <c r="J124" s="117">
        <v>0.25</v>
      </c>
      <c r="K124" s="117"/>
      <c r="L124" s="118"/>
      <c r="M124" s="84">
        <f t="shared" si="11"/>
        <v>0.25</v>
      </c>
    </row>
    <row r="125" spans="1:13" x14ac:dyDescent="0.35">
      <c r="A125" s="83" t="str">
        <f>'Weekly Menus'!E10</f>
        <v>Quinoa Salad</v>
      </c>
      <c r="B125" s="128" t="s">
        <v>112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1"/>
        <v>0</v>
      </c>
    </row>
    <row r="126" spans="1:13" x14ac:dyDescent="0.35">
      <c r="A126" s="83" t="str">
        <f>'Weekly Menus'!E11</f>
        <v>Salsa</v>
      </c>
      <c r="B126" s="128" t="s">
        <v>122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1"/>
        <v>0.25</v>
      </c>
    </row>
    <row r="127" spans="1:13" x14ac:dyDescent="0.35">
      <c r="A127" s="83" t="str">
        <f>'Weekly Menus'!E12</f>
        <v>Sour Cream</v>
      </c>
      <c r="B127" s="128" t="s">
        <v>123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5">
      <c r="A128" s="83" t="str">
        <f>'Weekly Menus'!E13</f>
        <v>Fruit Selection</v>
      </c>
      <c r="B128" s="128" t="s">
        <v>112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5">
      <c r="A129" s="83" t="str">
        <f>'Weekly Menus'!E14</f>
        <v>Fruit Selection</v>
      </c>
      <c r="B129" s="128" t="s">
        <v>112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5">
      <c r="A130" s="83" t="str">
        <f>'Weekly Menus'!E15</f>
        <v>Milk Selection</v>
      </c>
      <c r="B130" s="128" t="s">
        <v>114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5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5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5">
      <c r="A133" s="83"/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5">
      <c r="A134" s="83">
        <f>'Weekly Menus'!E18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5">
      <c r="A135" s="83">
        <f>'Weekly Menus'!E19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5">
      <c r="A136" s="83">
        <f>'Weekly Menus'!E20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5">
      <c r="A137" s="83">
        <f>'Weekly Menus'!E21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5">
      <c r="A138" s="83">
        <f>'Weekly Menus'!E22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5">
      <c r="A139" s="83">
        <f>'Weekly Menus'!E23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5">
      <c r="A140" s="83">
        <f>'Weekly Menus'!E24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5">
      <c r="A141" s="83">
        <f>'Weekly Menus'!E25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5">
      <c r="A142" s="174" t="s">
        <v>20</v>
      </c>
      <c r="B142" s="175"/>
      <c r="C142" s="47">
        <f>FLOOR(SUM(C122:C141),0.25)</f>
        <v>3</v>
      </c>
      <c r="D142" s="48">
        <f>FLOOR(SUM(D122:D141),0.25)</f>
        <v>2.5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0.25</v>
      </c>
      <c r="I142" s="52">
        <f t="shared" si="12"/>
        <v>0</v>
      </c>
      <c r="J142" s="53">
        <f t="shared" si="12"/>
        <v>0.25</v>
      </c>
      <c r="K142" s="54">
        <f t="shared" si="12"/>
        <v>0</v>
      </c>
      <c r="L142" s="55">
        <f t="shared" si="12"/>
        <v>0</v>
      </c>
      <c r="M142" s="56">
        <f>SUM(G142:L142)</f>
        <v>0.5</v>
      </c>
    </row>
    <row r="143" spans="1:13" ht="29" x14ac:dyDescent="0.35">
      <c r="A143" s="176" t="s">
        <v>18</v>
      </c>
      <c r="B143" s="177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4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No</v>
      </c>
    </row>
    <row r="145" spans="1:13" ht="15" customHeight="1" thickBot="1" x14ac:dyDescent="0.4"/>
    <row r="146" spans="1:13" x14ac:dyDescent="0.35">
      <c r="A146" s="180" t="s">
        <v>10</v>
      </c>
      <c r="B146" s="181"/>
      <c r="C146" s="21">
        <f t="shared" ref="C146:M146" si="13">SUM(C26,C55,C84,C113,C142)</f>
        <v>11.25</v>
      </c>
      <c r="D146" s="22">
        <f t="shared" si="13"/>
        <v>10.5</v>
      </c>
      <c r="E146" s="23">
        <f>SUM(E26,E55,E84,E113,E142)</f>
        <v>5</v>
      </c>
      <c r="F146" s="132">
        <f>SUM(F26,F55,F84,F113,F142)</f>
        <v>6</v>
      </c>
      <c r="G146" s="24">
        <f t="shared" si="13"/>
        <v>0.75</v>
      </c>
      <c r="H146" s="25">
        <f t="shared" si="13"/>
        <v>1.25</v>
      </c>
      <c r="I146" s="26">
        <f t="shared" si="13"/>
        <v>0.5</v>
      </c>
      <c r="J146" s="27">
        <f t="shared" si="13"/>
        <v>0.75</v>
      </c>
      <c r="K146" s="29">
        <f t="shared" si="13"/>
        <v>1</v>
      </c>
      <c r="L146" s="28">
        <f t="shared" si="13"/>
        <v>0</v>
      </c>
      <c r="M146" s="44">
        <f t="shared" si="13"/>
        <v>4.25</v>
      </c>
    </row>
    <row r="147" spans="1:13" ht="45" customHeight="1" x14ac:dyDescent="0.35">
      <c r="A147" s="182" t="s">
        <v>19</v>
      </c>
      <c r="B147" s="18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4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5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5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5">
      <c r="A152" s="45"/>
      <c r="B152" s="45"/>
      <c r="C152" s="45"/>
      <c r="D152" s="45"/>
      <c r="E152" s="45"/>
      <c r="F152" s="45"/>
    </row>
    <row r="153" spans="1:13" x14ac:dyDescent="0.35">
      <c r="A153" s="45"/>
      <c r="B153" s="45"/>
      <c r="C153" s="45"/>
      <c r="D153" s="45"/>
      <c r="E153" s="45"/>
      <c r="F153" s="45"/>
    </row>
  </sheetData>
  <sheetProtection algorithmName="SHA-512" hashValue="G92W/4lTGv7SQWFSrO9oJVaQVMwWExORPX2OSevdzlVQVhyyeBHyOU1BxKZxDw/3ujD6LXeZx/PKeYNe6sQpdQ==" saltValue="mgJP67pganRNk/5u2vVgiQ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J10" sqref="J10:K10"/>
    </sheetView>
  </sheetViews>
  <sheetFormatPr defaultRowHeight="14.5" x14ac:dyDescent="0.35"/>
  <cols>
    <col min="1" max="1" width="25.81640625" customWidth="1"/>
    <col min="2" max="2" width="5.81640625" customWidth="1"/>
    <col min="3" max="3" width="10.453125" customWidth="1"/>
    <col min="4" max="6" width="7.81640625" customWidth="1"/>
    <col min="7" max="8" width="6.54296875" bestFit="1" customWidth="1"/>
    <col min="9" max="16" width="6.1796875" customWidth="1"/>
    <col min="17" max="25" width="5.81640625" customWidth="1"/>
  </cols>
  <sheetData>
    <row r="1" spans="1:26" ht="24" customHeight="1" x14ac:dyDescent="0.35">
      <c r="A1" s="201" t="s">
        <v>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5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5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4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4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5">
      <c r="A7" s="159" t="s">
        <v>131</v>
      </c>
      <c r="B7" s="148"/>
      <c r="C7" s="148"/>
      <c r="D7" s="149"/>
      <c r="E7" s="210"/>
      <c r="F7" s="211"/>
      <c r="G7" s="211"/>
      <c r="H7" s="214" t="s">
        <v>129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129</v>
      </c>
      <c r="T7" s="226"/>
      <c r="U7" s="226" t="s">
        <v>25</v>
      </c>
      <c r="V7" s="226"/>
      <c r="W7" s="226" t="s">
        <v>26</v>
      </c>
      <c r="X7" s="228"/>
      <c r="Y7" s="146"/>
      <c r="Z7" s="147"/>
    </row>
    <row r="8" spans="1:26" ht="15" customHeight="1" x14ac:dyDescent="0.35">
      <c r="A8" s="159" t="s">
        <v>130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7"/>
      <c r="V8" s="227"/>
      <c r="W8" s="227"/>
      <c r="X8" s="229"/>
      <c r="Y8" s="146"/>
      <c r="Z8" s="147"/>
    </row>
    <row r="9" spans="1:26" ht="15" customHeight="1" x14ac:dyDescent="0.35">
      <c r="A9" s="143"/>
      <c r="B9" s="145"/>
      <c r="C9" s="145"/>
      <c r="D9" s="145"/>
      <c r="E9" s="190" t="s">
        <v>51</v>
      </c>
      <c r="F9" s="191"/>
      <c r="G9" s="191"/>
      <c r="H9" s="192" t="s">
        <v>67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67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5">
      <c r="A10" s="153"/>
      <c r="B10" s="146"/>
      <c r="C10" s="146"/>
      <c r="D10" s="146"/>
      <c r="E10" s="190" t="s">
        <v>52</v>
      </c>
      <c r="F10" s="191"/>
      <c r="G10" s="191"/>
      <c r="H10" s="240"/>
      <c r="I10" s="240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2"/>
      <c r="T10" s="243"/>
      <c r="U10" s="198"/>
      <c r="V10" s="199"/>
      <c r="W10" s="198"/>
      <c r="X10" s="200"/>
      <c r="Y10" s="146"/>
      <c r="Z10" s="147"/>
    </row>
    <row r="11" spans="1:26" ht="15" customHeight="1" thickBot="1" x14ac:dyDescent="0.4">
      <c r="A11" s="153"/>
      <c r="B11" s="146"/>
      <c r="C11" s="146"/>
      <c r="D11" s="146"/>
      <c r="E11" s="230" t="s">
        <v>53</v>
      </c>
      <c r="F11" s="231"/>
      <c r="G11" s="231"/>
      <c r="H11" s="241"/>
      <c r="I11" s="241"/>
      <c r="J11" s="232"/>
      <c r="K11" s="232"/>
      <c r="L11" s="233"/>
      <c r="M11" s="234"/>
      <c r="N11" s="152"/>
      <c r="O11" s="152"/>
      <c r="P11" s="235" t="s">
        <v>53</v>
      </c>
      <c r="Q11" s="236"/>
      <c r="R11" s="236"/>
      <c r="S11" s="244"/>
      <c r="T11" s="245"/>
      <c r="U11" s="237"/>
      <c r="V11" s="238"/>
      <c r="W11" s="237"/>
      <c r="X11" s="239"/>
      <c r="Y11" s="146"/>
      <c r="Z11" s="147"/>
    </row>
    <row r="12" spans="1:26" ht="15" customHeight="1" thickBot="1" x14ac:dyDescent="0.4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5">
      <c r="A13" s="264" t="s">
        <v>65</v>
      </c>
      <c r="B13" s="266" t="s">
        <v>35</v>
      </c>
      <c r="C13" s="268" t="s">
        <v>45</v>
      </c>
      <c r="D13" s="270" t="s">
        <v>43</v>
      </c>
      <c r="E13" s="253"/>
      <c r="F13" s="271"/>
      <c r="G13" s="272" t="s">
        <v>46</v>
      </c>
      <c r="H13" s="273"/>
      <c r="I13" s="273"/>
      <c r="J13" s="273"/>
      <c r="K13" s="273"/>
      <c r="L13" s="273"/>
      <c r="M13" s="273"/>
      <c r="N13" s="273"/>
      <c r="O13" s="273"/>
      <c r="P13" s="274"/>
      <c r="Q13" s="275" t="s">
        <v>36</v>
      </c>
      <c r="R13" s="247"/>
      <c r="S13" s="276"/>
      <c r="T13" s="246" t="s">
        <v>37</v>
      </c>
      <c r="U13" s="247"/>
      <c r="V13" s="248"/>
      <c r="W13" s="252" t="s">
        <v>38</v>
      </c>
      <c r="X13" s="253"/>
      <c r="Y13" s="253"/>
      <c r="Z13" s="254"/>
    </row>
    <row r="14" spans="1:26" ht="75" customHeight="1" x14ac:dyDescent="0.35">
      <c r="A14" s="265"/>
      <c r="B14" s="267"/>
      <c r="C14" s="269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7"/>
      <c r="R14" s="250"/>
      <c r="S14" s="278"/>
      <c r="T14" s="249"/>
      <c r="U14" s="250"/>
      <c r="V14" s="251"/>
      <c r="W14" s="255"/>
      <c r="X14" s="256"/>
      <c r="Y14" s="256"/>
      <c r="Z14" s="257"/>
    </row>
    <row r="15" spans="1:26" ht="24" customHeight="1" x14ac:dyDescent="0.35">
      <c r="A15" s="160" t="str">
        <f>'Weekly Menus'!A7</f>
        <v>WG Rotini Pasta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58"/>
      <c r="R15" s="258"/>
      <c r="S15" s="259"/>
      <c r="T15" s="260"/>
      <c r="U15" s="258"/>
      <c r="V15" s="259"/>
      <c r="W15" s="261"/>
      <c r="X15" s="262"/>
      <c r="Y15" s="262"/>
      <c r="Z15" s="263"/>
    </row>
    <row r="16" spans="1:26" ht="24" customHeight="1" x14ac:dyDescent="0.35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</v>
      </c>
      <c r="Q16" s="258"/>
      <c r="R16" s="258"/>
      <c r="S16" s="259"/>
      <c r="T16" s="260"/>
      <c r="U16" s="258"/>
      <c r="V16" s="259"/>
      <c r="W16" s="261"/>
      <c r="X16" s="262"/>
      <c r="Y16" s="262"/>
      <c r="Z16" s="263"/>
    </row>
    <row r="17" spans="1:26" ht="24" customHeight="1" x14ac:dyDescent="0.35">
      <c r="A17" s="160" t="str">
        <f>'Weekly Menus'!A9</f>
        <v>Cheese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58"/>
      <c r="R17" s="258"/>
      <c r="S17" s="259"/>
      <c r="T17" s="260"/>
      <c r="U17" s="258"/>
      <c r="V17" s="259"/>
      <c r="W17" s="261"/>
      <c r="X17" s="262"/>
      <c r="Y17" s="262"/>
      <c r="Z17" s="263"/>
    </row>
    <row r="18" spans="1:26" ht="24" customHeight="1" x14ac:dyDescent="0.35">
      <c r="A18" s="160" t="str">
        <f>'Weekly Menus'!A10</f>
        <v>Roasted Zucchini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0.5</v>
      </c>
      <c r="O18" s="104">
        <f>'K-8 (combined)'!L9</f>
        <v>0</v>
      </c>
      <c r="P18" s="107">
        <f t="shared" si="0"/>
        <v>0.5</v>
      </c>
      <c r="Q18" s="258"/>
      <c r="R18" s="258"/>
      <c r="S18" s="259"/>
      <c r="T18" s="260"/>
      <c r="U18" s="258"/>
      <c r="V18" s="259"/>
      <c r="W18" s="261"/>
      <c r="X18" s="262"/>
      <c r="Y18" s="262"/>
      <c r="Z18" s="263"/>
    </row>
    <row r="19" spans="1:26" ht="24" customHeight="1" x14ac:dyDescent="0.35">
      <c r="A19" s="160" t="str">
        <f>'Weekly Menus'!A11</f>
        <v>WG Foccacia</v>
      </c>
      <c r="B19" s="120"/>
      <c r="C19" s="130" t="str">
        <f>'K-8 (combined)'!B10</f>
        <v>1 piece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58"/>
      <c r="R19" s="258"/>
      <c r="S19" s="259"/>
      <c r="T19" s="260"/>
      <c r="U19" s="258"/>
      <c r="V19" s="259"/>
      <c r="W19" s="261"/>
      <c r="X19" s="262"/>
      <c r="Y19" s="262"/>
      <c r="Z19" s="263"/>
    </row>
    <row r="20" spans="1:26" ht="24" customHeight="1" x14ac:dyDescent="0.35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58"/>
      <c r="R20" s="258"/>
      <c r="S20" s="259"/>
      <c r="T20" s="260"/>
      <c r="U20" s="258"/>
      <c r="V20" s="259"/>
      <c r="W20" s="261"/>
      <c r="X20" s="262"/>
      <c r="Y20" s="262"/>
      <c r="Z20" s="263"/>
    </row>
    <row r="21" spans="1:26" ht="24" customHeight="1" x14ac:dyDescent="0.35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58"/>
      <c r="R21" s="258"/>
      <c r="S21" s="259"/>
      <c r="T21" s="260"/>
      <c r="U21" s="258"/>
      <c r="V21" s="259"/>
      <c r="W21" s="261"/>
      <c r="X21" s="262"/>
      <c r="Y21" s="262"/>
      <c r="Z21" s="263"/>
    </row>
    <row r="22" spans="1:26" ht="24" customHeight="1" x14ac:dyDescent="0.35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58"/>
      <c r="R22" s="258"/>
      <c r="S22" s="259"/>
      <c r="T22" s="260"/>
      <c r="U22" s="258"/>
      <c r="V22" s="259"/>
      <c r="W22" s="261"/>
      <c r="X22" s="262"/>
      <c r="Y22" s="262"/>
      <c r="Z22" s="263"/>
    </row>
    <row r="23" spans="1:26" ht="24" customHeight="1" x14ac:dyDescent="0.35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58"/>
      <c r="R23" s="258"/>
      <c r="S23" s="259"/>
      <c r="T23" s="260"/>
      <c r="U23" s="258"/>
      <c r="V23" s="259"/>
      <c r="W23" s="261"/>
      <c r="X23" s="262"/>
      <c r="Y23" s="262"/>
      <c r="Z23" s="263"/>
    </row>
    <row r="24" spans="1:26" ht="24" customHeight="1" x14ac:dyDescent="0.35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58"/>
      <c r="R24" s="258"/>
      <c r="S24" s="259"/>
      <c r="T24" s="260"/>
      <c r="U24" s="258"/>
      <c r="V24" s="259"/>
      <c r="W24" s="261"/>
      <c r="X24" s="262"/>
      <c r="Y24" s="262"/>
      <c r="Z24" s="263"/>
    </row>
    <row r="25" spans="1:26" ht="24" customHeight="1" x14ac:dyDescent="0.35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58"/>
      <c r="R25" s="258"/>
      <c r="S25" s="259"/>
      <c r="T25" s="260"/>
      <c r="U25" s="258"/>
      <c r="V25" s="259"/>
      <c r="W25" s="279"/>
      <c r="X25" s="279"/>
      <c r="Y25" s="279"/>
      <c r="Z25" s="280"/>
    </row>
    <row r="26" spans="1:26" ht="24" customHeight="1" x14ac:dyDescent="0.35">
      <c r="A26" s="160"/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58"/>
      <c r="R26" s="258"/>
      <c r="S26" s="259"/>
      <c r="T26" s="260"/>
      <c r="U26" s="258"/>
      <c r="V26" s="259"/>
      <c r="W26" s="279"/>
      <c r="X26" s="279"/>
      <c r="Y26" s="279"/>
      <c r="Z26" s="280"/>
    </row>
    <row r="27" spans="1:26" ht="24" customHeight="1" x14ac:dyDescent="0.35">
      <c r="A27" s="160">
        <f>'Weekly Menus'!A18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58"/>
      <c r="R27" s="258"/>
      <c r="S27" s="259"/>
      <c r="T27" s="260"/>
      <c r="U27" s="258"/>
      <c r="V27" s="259"/>
      <c r="W27" s="279"/>
      <c r="X27" s="279"/>
      <c r="Y27" s="279"/>
      <c r="Z27" s="280"/>
    </row>
    <row r="28" spans="1:26" ht="24" customHeight="1" x14ac:dyDescent="0.35">
      <c r="A28" s="160">
        <f>'Weekly Menus'!A19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58"/>
      <c r="R28" s="258"/>
      <c r="S28" s="259"/>
      <c r="T28" s="260"/>
      <c r="U28" s="258"/>
      <c r="V28" s="259"/>
      <c r="W28" s="279"/>
      <c r="X28" s="279"/>
      <c r="Y28" s="279"/>
      <c r="Z28" s="280"/>
    </row>
    <row r="29" spans="1:26" ht="24" customHeight="1" x14ac:dyDescent="0.35">
      <c r="A29" s="160">
        <f>'Weekly Menus'!A20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58"/>
      <c r="R29" s="258"/>
      <c r="S29" s="259"/>
      <c r="T29" s="260"/>
      <c r="U29" s="258"/>
      <c r="V29" s="259"/>
      <c r="W29" s="279"/>
      <c r="X29" s="279"/>
      <c r="Y29" s="279"/>
      <c r="Z29" s="280"/>
    </row>
    <row r="30" spans="1:26" ht="24" customHeight="1" x14ac:dyDescent="0.35">
      <c r="A30" s="160">
        <f>'Weekly Menus'!A21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58"/>
      <c r="R30" s="258"/>
      <c r="S30" s="259"/>
      <c r="T30" s="260"/>
      <c r="U30" s="258"/>
      <c r="V30" s="259"/>
      <c r="W30" s="279"/>
      <c r="X30" s="279"/>
      <c r="Y30" s="279"/>
      <c r="Z30" s="280"/>
    </row>
    <row r="31" spans="1:26" ht="24" customHeight="1" x14ac:dyDescent="0.35">
      <c r="A31" s="160">
        <f>'Weekly Menus'!A22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58"/>
      <c r="R31" s="258"/>
      <c r="S31" s="259"/>
      <c r="T31" s="260"/>
      <c r="U31" s="258"/>
      <c r="V31" s="259"/>
      <c r="W31" s="279"/>
      <c r="X31" s="279"/>
      <c r="Y31" s="279"/>
      <c r="Z31" s="280"/>
    </row>
    <row r="32" spans="1:26" ht="24" customHeight="1" thickBot="1" x14ac:dyDescent="0.4">
      <c r="A32" s="160">
        <f>'Weekly Menus'!A23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58"/>
      <c r="R32" s="258"/>
      <c r="S32" s="259"/>
      <c r="T32" s="260"/>
      <c r="U32" s="258"/>
      <c r="V32" s="259"/>
      <c r="W32" s="279"/>
      <c r="X32" s="279"/>
      <c r="Y32" s="279"/>
      <c r="Z32" s="280"/>
    </row>
    <row r="33" spans="1:26" ht="24" customHeight="1" x14ac:dyDescent="0.35">
      <c r="A33" s="281" t="s">
        <v>57</v>
      </c>
      <c r="B33" s="282"/>
      <c r="C33" s="282"/>
      <c r="D33" s="282"/>
      <c r="E33" s="282"/>
      <c r="F33" s="282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3" t="s">
        <v>59</v>
      </c>
      <c r="R33" s="284"/>
      <c r="S33" s="284"/>
      <c r="T33" s="284"/>
      <c r="U33" s="284"/>
      <c r="V33" s="284"/>
      <c r="W33" s="284"/>
      <c r="X33" s="284"/>
      <c r="Y33" s="284"/>
      <c r="Z33" s="285"/>
    </row>
    <row r="34" spans="1:26" ht="24" customHeight="1" x14ac:dyDescent="0.35">
      <c r="A34" s="292" t="s">
        <v>56</v>
      </c>
      <c r="B34" s="293"/>
      <c r="C34" s="293"/>
      <c r="D34" s="293"/>
      <c r="E34" s="293"/>
      <c r="F34" s="293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0.5</v>
      </c>
      <c r="Q34" s="286"/>
      <c r="R34" s="287"/>
      <c r="S34" s="287"/>
      <c r="T34" s="287"/>
      <c r="U34" s="287"/>
      <c r="V34" s="287"/>
      <c r="W34" s="287"/>
      <c r="X34" s="287"/>
      <c r="Y34" s="287"/>
      <c r="Z34" s="288"/>
    </row>
    <row r="35" spans="1:26" ht="24" customHeight="1" thickBot="1" x14ac:dyDescent="0.4">
      <c r="A35" s="294" t="s">
        <v>64</v>
      </c>
      <c r="B35" s="295"/>
      <c r="C35" s="295"/>
      <c r="D35" s="295"/>
      <c r="E35" s="295"/>
      <c r="F35" s="295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0.5</v>
      </c>
      <c r="Q35" s="289"/>
      <c r="R35" s="290"/>
      <c r="S35" s="290"/>
      <c r="T35" s="290"/>
      <c r="U35" s="290"/>
      <c r="V35" s="290"/>
      <c r="W35" s="290"/>
      <c r="X35" s="290"/>
      <c r="Y35" s="290"/>
      <c r="Z35" s="291"/>
    </row>
    <row r="36" spans="1:26" ht="15" thickBot="1" x14ac:dyDescent="0.4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5">
      <c r="A37" s="201" t="s">
        <v>70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5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5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4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4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5">
      <c r="A43" s="159" t="s">
        <v>132</v>
      </c>
      <c r="B43" s="148"/>
      <c r="C43" s="148"/>
      <c r="D43" s="149"/>
      <c r="E43" s="210"/>
      <c r="F43" s="211"/>
      <c r="G43" s="211"/>
      <c r="H43" s="214" t="s">
        <v>129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129</v>
      </c>
      <c r="T43" s="226"/>
      <c r="U43" s="226" t="s">
        <v>25</v>
      </c>
      <c r="V43" s="226"/>
      <c r="W43" s="226" t="s">
        <v>26</v>
      </c>
      <c r="X43" s="228"/>
      <c r="Y43" s="146"/>
      <c r="Z43" s="147"/>
    </row>
    <row r="44" spans="1:26" s="100" customFormat="1" ht="15" customHeight="1" x14ac:dyDescent="0.35">
      <c r="A44" s="159" t="s">
        <v>130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7"/>
      <c r="V44" s="227"/>
      <c r="W44" s="227"/>
      <c r="X44" s="229"/>
      <c r="Y44" s="146"/>
      <c r="Z44" s="147"/>
    </row>
    <row r="45" spans="1:26" s="100" customFormat="1" ht="15" customHeight="1" x14ac:dyDescent="0.35">
      <c r="A45" s="143"/>
      <c r="B45" s="145"/>
      <c r="C45" s="145"/>
      <c r="D45" s="145"/>
      <c r="E45" s="190" t="s">
        <v>51</v>
      </c>
      <c r="F45" s="191"/>
      <c r="G45" s="191"/>
      <c r="H45" s="192" t="s">
        <v>67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67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5">
      <c r="A46" s="153"/>
      <c r="B46" s="146"/>
      <c r="C46" s="146"/>
      <c r="D46" s="146"/>
      <c r="E46" s="190" t="s">
        <v>52</v>
      </c>
      <c r="F46" s="191"/>
      <c r="G46" s="191"/>
      <c r="H46" s="240"/>
      <c r="I46" s="240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2"/>
      <c r="T46" s="243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4">
      <c r="A47" s="153"/>
      <c r="B47" s="146"/>
      <c r="C47" s="146"/>
      <c r="D47" s="146"/>
      <c r="E47" s="230" t="s">
        <v>53</v>
      </c>
      <c r="F47" s="231"/>
      <c r="G47" s="231"/>
      <c r="H47" s="241"/>
      <c r="I47" s="241"/>
      <c r="J47" s="232"/>
      <c r="K47" s="232"/>
      <c r="L47" s="233"/>
      <c r="M47" s="234"/>
      <c r="N47" s="152"/>
      <c r="O47" s="152"/>
      <c r="P47" s="235" t="s">
        <v>53</v>
      </c>
      <c r="Q47" s="236"/>
      <c r="R47" s="236"/>
      <c r="S47" s="244"/>
      <c r="T47" s="245"/>
      <c r="U47" s="237"/>
      <c r="V47" s="238"/>
      <c r="W47" s="237"/>
      <c r="X47" s="239"/>
      <c r="Y47" s="146"/>
      <c r="Z47" s="147"/>
    </row>
    <row r="48" spans="1:26" s="100" customFormat="1" ht="15" customHeight="1" thickBot="1" x14ac:dyDescent="0.4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5">
      <c r="A49" s="264" t="s">
        <v>65</v>
      </c>
      <c r="B49" s="266" t="s">
        <v>35</v>
      </c>
      <c r="C49" s="268" t="s">
        <v>45</v>
      </c>
      <c r="D49" s="270" t="s">
        <v>43</v>
      </c>
      <c r="E49" s="253"/>
      <c r="F49" s="271"/>
      <c r="G49" s="272" t="s">
        <v>46</v>
      </c>
      <c r="H49" s="273"/>
      <c r="I49" s="273"/>
      <c r="J49" s="273"/>
      <c r="K49" s="273"/>
      <c r="L49" s="273"/>
      <c r="M49" s="273"/>
      <c r="N49" s="273"/>
      <c r="O49" s="273"/>
      <c r="P49" s="274"/>
      <c r="Q49" s="275" t="s">
        <v>36</v>
      </c>
      <c r="R49" s="247"/>
      <c r="S49" s="276"/>
      <c r="T49" s="246" t="s">
        <v>37</v>
      </c>
      <c r="U49" s="247"/>
      <c r="V49" s="248"/>
      <c r="W49" s="252" t="s">
        <v>38</v>
      </c>
      <c r="X49" s="253"/>
      <c r="Y49" s="253"/>
      <c r="Z49" s="254"/>
    </row>
    <row r="50" spans="1:26" s="100" customFormat="1" ht="75" customHeight="1" x14ac:dyDescent="0.35">
      <c r="A50" s="265"/>
      <c r="B50" s="267"/>
      <c r="C50" s="269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7"/>
      <c r="R50" s="250"/>
      <c r="S50" s="278"/>
      <c r="T50" s="249"/>
      <c r="U50" s="250"/>
      <c r="V50" s="251"/>
      <c r="W50" s="255"/>
      <c r="X50" s="256"/>
      <c r="Y50" s="256"/>
      <c r="Z50" s="257"/>
    </row>
    <row r="51" spans="1:26" s="100" customFormat="1" ht="24" customHeight="1" x14ac:dyDescent="0.35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58"/>
      <c r="R51" s="258"/>
      <c r="S51" s="259"/>
      <c r="T51" s="260"/>
      <c r="U51" s="258"/>
      <c r="V51" s="259"/>
      <c r="W51" s="261"/>
      <c r="X51" s="262"/>
      <c r="Y51" s="262"/>
      <c r="Z51" s="263"/>
    </row>
    <row r="52" spans="1:26" s="100" customFormat="1" ht="24" customHeight="1" x14ac:dyDescent="0.35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58"/>
      <c r="R52" s="258"/>
      <c r="S52" s="259"/>
      <c r="T52" s="260"/>
      <c r="U52" s="258"/>
      <c r="V52" s="259"/>
      <c r="W52" s="261"/>
      <c r="X52" s="262"/>
      <c r="Y52" s="262"/>
      <c r="Z52" s="263"/>
    </row>
    <row r="53" spans="1:26" s="100" customFormat="1" ht="24" customHeight="1" x14ac:dyDescent="0.35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58"/>
      <c r="R53" s="258"/>
      <c r="S53" s="259"/>
      <c r="T53" s="260"/>
      <c r="U53" s="258"/>
      <c r="V53" s="259"/>
      <c r="W53" s="261"/>
      <c r="X53" s="262"/>
      <c r="Y53" s="262"/>
      <c r="Z53" s="263"/>
    </row>
    <row r="54" spans="1:26" s="100" customFormat="1" ht="24" customHeight="1" x14ac:dyDescent="0.35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58"/>
      <c r="R54" s="258"/>
      <c r="S54" s="259"/>
      <c r="T54" s="260"/>
      <c r="U54" s="258"/>
      <c r="V54" s="259"/>
      <c r="W54" s="261"/>
      <c r="X54" s="262"/>
      <c r="Y54" s="262"/>
      <c r="Z54" s="263"/>
    </row>
    <row r="55" spans="1:26" s="100" customFormat="1" ht="24" customHeight="1" x14ac:dyDescent="0.35">
      <c r="A55" s="160" t="str">
        <f>'Weekly Menus'!B11</f>
        <v>Buttered Green Beans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0.5</v>
      </c>
      <c r="O55" s="104">
        <f>'K-8 (combined)'!L39</f>
        <v>0</v>
      </c>
      <c r="P55" s="107">
        <f t="shared" si="3"/>
        <v>0.5</v>
      </c>
      <c r="Q55" s="258"/>
      <c r="R55" s="258"/>
      <c r="S55" s="259"/>
      <c r="T55" s="260"/>
      <c r="U55" s="258"/>
      <c r="V55" s="259"/>
      <c r="W55" s="261"/>
      <c r="X55" s="262"/>
      <c r="Y55" s="262"/>
      <c r="Z55" s="263"/>
    </row>
    <row r="56" spans="1:26" s="100" customFormat="1" ht="24" customHeight="1" x14ac:dyDescent="0.35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58"/>
      <c r="R56" s="258"/>
      <c r="S56" s="259"/>
      <c r="T56" s="260"/>
      <c r="U56" s="258"/>
      <c r="V56" s="259"/>
      <c r="W56" s="261"/>
      <c r="X56" s="262"/>
      <c r="Y56" s="262"/>
      <c r="Z56" s="263"/>
    </row>
    <row r="57" spans="1:26" s="100" customFormat="1" ht="24" customHeight="1" x14ac:dyDescent="0.35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58"/>
      <c r="R57" s="258"/>
      <c r="S57" s="259"/>
      <c r="T57" s="260"/>
      <c r="U57" s="258"/>
      <c r="V57" s="259"/>
      <c r="W57" s="261"/>
      <c r="X57" s="262"/>
      <c r="Y57" s="262"/>
      <c r="Z57" s="263"/>
    </row>
    <row r="58" spans="1:26" s="100" customFormat="1" ht="24" customHeight="1" x14ac:dyDescent="0.35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58"/>
      <c r="R58" s="258"/>
      <c r="S58" s="259"/>
      <c r="T58" s="260"/>
      <c r="U58" s="258"/>
      <c r="V58" s="259"/>
      <c r="W58" s="261"/>
      <c r="X58" s="262"/>
      <c r="Y58" s="262"/>
      <c r="Z58" s="263"/>
    </row>
    <row r="59" spans="1:26" s="100" customFormat="1" ht="24" customHeight="1" x14ac:dyDescent="0.35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58"/>
      <c r="R59" s="258"/>
      <c r="S59" s="259"/>
      <c r="T59" s="260"/>
      <c r="U59" s="258"/>
      <c r="V59" s="259"/>
      <c r="W59" s="261"/>
      <c r="X59" s="262"/>
      <c r="Y59" s="262"/>
      <c r="Z59" s="263"/>
    </row>
    <row r="60" spans="1:26" s="100" customFormat="1" ht="24" customHeight="1" x14ac:dyDescent="0.35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58"/>
      <c r="R60" s="258"/>
      <c r="S60" s="259"/>
      <c r="T60" s="260"/>
      <c r="U60" s="258"/>
      <c r="V60" s="259"/>
      <c r="W60" s="261"/>
      <c r="X60" s="262"/>
      <c r="Y60" s="262"/>
      <c r="Z60" s="263"/>
    </row>
    <row r="61" spans="1:26" s="100" customFormat="1" ht="24" customHeight="1" x14ac:dyDescent="0.35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58"/>
      <c r="R61" s="258"/>
      <c r="S61" s="259"/>
      <c r="T61" s="260"/>
      <c r="U61" s="258"/>
      <c r="V61" s="259"/>
      <c r="W61" s="279"/>
      <c r="X61" s="279"/>
      <c r="Y61" s="279"/>
      <c r="Z61" s="280"/>
    </row>
    <row r="62" spans="1:26" s="100" customFormat="1" ht="24" customHeight="1" x14ac:dyDescent="0.35">
      <c r="A62" s="160"/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58"/>
      <c r="R62" s="258"/>
      <c r="S62" s="259"/>
      <c r="T62" s="260"/>
      <c r="U62" s="258"/>
      <c r="V62" s="259"/>
      <c r="W62" s="279"/>
      <c r="X62" s="279"/>
      <c r="Y62" s="279"/>
      <c r="Z62" s="280"/>
    </row>
    <row r="63" spans="1:26" s="100" customFormat="1" ht="24" customHeight="1" x14ac:dyDescent="0.35">
      <c r="A63" s="160">
        <f>'Weekly Menus'!B18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58"/>
      <c r="R63" s="258"/>
      <c r="S63" s="259"/>
      <c r="T63" s="260"/>
      <c r="U63" s="258"/>
      <c r="V63" s="259"/>
      <c r="W63" s="279"/>
      <c r="X63" s="279"/>
      <c r="Y63" s="279"/>
      <c r="Z63" s="280"/>
    </row>
    <row r="64" spans="1:26" s="100" customFormat="1" ht="24" customHeight="1" x14ac:dyDescent="0.35">
      <c r="A64" s="160">
        <f>'Weekly Menus'!B19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58"/>
      <c r="R64" s="258"/>
      <c r="S64" s="259"/>
      <c r="T64" s="260"/>
      <c r="U64" s="258"/>
      <c r="V64" s="259"/>
      <c r="W64" s="279"/>
      <c r="X64" s="279"/>
      <c r="Y64" s="279"/>
      <c r="Z64" s="280"/>
    </row>
    <row r="65" spans="1:26" s="100" customFormat="1" ht="24" customHeight="1" x14ac:dyDescent="0.35">
      <c r="A65" s="160">
        <f>'Weekly Menus'!B20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58"/>
      <c r="R65" s="258"/>
      <c r="S65" s="259"/>
      <c r="T65" s="260"/>
      <c r="U65" s="258"/>
      <c r="V65" s="259"/>
      <c r="W65" s="279"/>
      <c r="X65" s="279"/>
      <c r="Y65" s="279"/>
      <c r="Z65" s="280"/>
    </row>
    <row r="66" spans="1:26" s="100" customFormat="1" ht="24" customHeight="1" x14ac:dyDescent="0.35">
      <c r="A66" s="160">
        <f>'Weekly Menus'!B21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58"/>
      <c r="R66" s="258"/>
      <c r="S66" s="259"/>
      <c r="T66" s="260"/>
      <c r="U66" s="258"/>
      <c r="V66" s="259"/>
      <c r="W66" s="279"/>
      <c r="X66" s="279"/>
      <c r="Y66" s="279"/>
      <c r="Z66" s="280"/>
    </row>
    <row r="67" spans="1:26" s="100" customFormat="1" ht="24" customHeight="1" x14ac:dyDescent="0.35">
      <c r="A67" s="160">
        <f>'Weekly Menus'!B22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58"/>
      <c r="R67" s="258"/>
      <c r="S67" s="259"/>
      <c r="T67" s="260"/>
      <c r="U67" s="258"/>
      <c r="V67" s="259"/>
      <c r="W67" s="279"/>
      <c r="X67" s="279"/>
      <c r="Y67" s="279"/>
      <c r="Z67" s="280"/>
    </row>
    <row r="68" spans="1:26" s="100" customFormat="1" ht="24" customHeight="1" thickBot="1" x14ac:dyDescent="0.4">
      <c r="A68" s="160">
        <f>'Weekly Menus'!B23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58"/>
      <c r="R68" s="258"/>
      <c r="S68" s="259"/>
      <c r="T68" s="260"/>
      <c r="U68" s="258"/>
      <c r="V68" s="259"/>
      <c r="W68" s="279"/>
      <c r="X68" s="279"/>
      <c r="Y68" s="279"/>
      <c r="Z68" s="280"/>
    </row>
    <row r="69" spans="1:26" s="100" customFormat="1" ht="24" customHeight="1" x14ac:dyDescent="0.35">
      <c r="A69" s="281" t="s">
        <v>57</v>
      </c>
      <c r="B69" s="282"/>
      <c r="C69" s="282"/>
      <c r="D69" s="282"/>
      <c r="E69" s="282"/>
      <c r="F69" s="282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3" t="s">
        <v>59</v>
      </c>
      <c r="R69" s="284"/>
      <c r="S69" s="284"/>
      <c r="T69" s="284"/>
      <c r="U69" s="284"/>
      <c r="V69" s="284"/>
      <c r="W69" s="284"/>
      <c r="X69" s="284"/>
      <c r="Y69" s="284"/>
      <c r="Z69" s="285"/>
    </row>
    <row r="70" spans="1:26" s="100" customFormat="1" ht="24" customHeight="1" x14ac:dyDescent="0.35">
      <c r="A70" s="292" t="s">
        <v>56</v>
      </c>
      <c r="B70" s="293"/>
      <c r="C70" s="293"/>
      <c r="D70" s="293"/>
      <c r="E70" s="293"/>
      <c r="F70" s="293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286"/>
      <c r="R70" s="287"/>
      <c r="S70" s="287"/>
      <c r="T70" s="287"/>
      <c r="U70" s="287"/>
      <c r="V70" s="287"/>
      <c r="W70" s="287"/>
      <c r="X70" s="287"/>
      <c r="Y70" s="287"/>
      <c r="Z70" s="288"/>
    </row>
    <row r="71" spans="1:26" s="100" customFormat="1" ht="24" customHeight="1" thickBot="1" x14ac:dyDescent="0.4">
      <c r="A71" s="294" t="s">
        <v>64</v>
      </c>
      <c r="B71" s="295"/>
      <c r="C71" s="295"/>
      <c r="D71" s="295"/>
      <c r="E71" s="295"/>
      <c r="F71" s="295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1.5</v>
      </c>
      <c r="Q71" s="289"/>
      <c r="R71" s="290"/>
      <c r="S71" s="290"/>
      <c r="T71" s="290"/>
      <c r="U71" s="290"/>
      <c r="V71" s="290"/>
      <c r="W71" s="290"/>
      <c r="X71" s="290"/>
      <c r="Y71" s="290"/>
      <c r="Z71" s="291"/>
    </row>
    <row r="72" spans="1:26" s="100" customFormat="1" ht="16" thickBot="1" x14ac:dyDescent="0.4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5">
      <c r="A73" s="201" t="s">
        <v>70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5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5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5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4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4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5">
      <c r="A79" s="159" t="s">
        <v>132</v>
      </c>
      <c r="B79" s="148"/>
      <c r="C79" s="148"/>
      <c r="D79" s="149"/>
      <c r="E79" s="210"/>
      <c r="F79" s="211"/>
      <c r="G79" s="211"/>
      <c r="H79" s="214" t="s">
        <v>129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129</v>
      </c>
      <c r="T79" s="226"/>
      <c r="U79" s="226" t="s">
        <v>25</v>
      </c>
      <c r="V79" s="226"/>
      <c r="W79" s="226" t="s">
        <v>26</v>
      </c>
      <c r="X79" s="228"/>
      <c r="Y79" s="146"/>
      <c r="Z79" s="147"/>
    </row>
    <row r="80" spans="1:26" s="100" customFormat="1" ht="15" customHeight="1" x14ac:dyDescent="0.35">
      <c r="A80" s="159" t="s">
        <v>130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7"/>
      <c r="V80" s="227"/>
      <c r="W80" s="227"/>
      <c r="X80" s="229"/>
      <c r="Y80" s="146"/>
      <c r="Z80" s="147"/>
    </row>
    <row r="81" spans="1:26" s="100" customFormat="1" ht="15" customHeight="1" x14ac:dyDescent="0.35">
      <c r="A81" s="143"/>
      <c r="B81" s="145"/>
      <c r="C81" s="145"/>
      <c r="D81" s="145"/>
      <c r="E81" s="190" t="s">
        <v>51</v>
      </c>
      <c r="F81" s="191"/>
      <c r="G81" s="191"/>
      <c r="H81" s="192" t="s">
        <v>67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67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5">
      <c r="A82" s="153"/>
      <c r="B82" s="146"/>
      <c r="C82" s="146"/>
      <c r="D82" s="146"/>
      <c r="E82" s="190" t="s">
        <v>52</v>
      </c>
      <c r="F82" s="191"/>
      <c r="G82" s="191"/>
      <c r="H82" s="240"/>
      <c r="I82" s="240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2"/>
      <c r="T82" s="243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4">
      <c r="A83" s="153"/>
      <c r="B83" s="146"/>
      <c r="C83" s="146"/>
      <c r="D83" s="146"/>
      <c r="E83" s="230" t="s">
        <v>53</v>
      </c>
      <c r="F83" s="231"/>
      <c r="G83" s="231"/>
      <c r="H83" s="241"/>
      <c r="I83" s="241"/>
      <c r="J83" s="232"/>
      <c r="K83" s="232"/>
      <c r="L83" s="233"/>
      <c r="M83" s="234"/>
      <c r="N83" s="152"/>
      <c r="O83" s="152"/>
      <c r="P83" s="235" t="s">
        <v>53</v>
      </c>
      <c r="Q83" s="236"/>
      <c r="R83" s="236"/>
      <c r="S83" s="244"/>
      <c r="T83" s="245"/>
      <c r="U83" s="237"/>
      <c r="V83" s="238"/>
      <c r="W83" s="237"/>
      <c r="X83" s="239"/>
      <c r="Y83" s="146"/>
      <c r="Z83" s="147"/>
    </row>
    <row r="84" spans="1:26" s="100" customFormat="1" ht="15" customHeight="1" thickBot="1" x14ac:dyDescent="0.4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5">
      <c r="A85" s="264" t="s">
        <v>65</v>
      </c>
      <c r="B85" s="266" t="s">
        <v>35</v>
      </c>
      <c r="C85" s="268" t="s">
        <v>45</v>
      </c>
      <c r="D85" s="270" t="s">
        <v>43</v>
      </c>
      <c r="E85" s="253"/>
      <c r="F85" s="271"/>
      <c r="G85" s="272" t="s">
        <v>46</v>
      </c>
      <c r="H85" s="273"/>
      <c r="I85" s="273"/>
      <c r="J85" s="273"/>
      <c r="K85" s="273"/>
      <c r="L85" s="273"/>
      <c r="M85" s="273"/>
      <c r="N85" s="273"/>
      <c r="O85" s="273"/>
      <c r="P85" s="274"/>
      <c r="Q85" s="275" t="s">
        <v>36</v>
      </c>
      <c r="R85" s="247"/>
      <c r="S85" s="276"/>
      <c r="T85" s="246" t="s">
        <v>37</v>
      </c>
      <c r="U85" s="247"/>
      <c r="V85" s="248"/>
      <c r="W85" s="252" t="s">
        <v>38</v>
      </c>
      <c r="X85" s="253"/>
      <c r="Y85" s="253"/>
      <c r="Z85" s="254"/>
    </row>
    <row r="86" spans="1:26" s="100" customFormat="1" ht="75" customHeight="1" x14ac:dyDescent="0.35">
      <c r="A86" s="265"/>
      <c r="B86" s="267"/>
      <c r="C86" s="269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7"/>
      <c r="R86" s="250"/>
      <c r="S86" s="278"/>
      <c r="T86" s="249"/>
      <c r="U86" s="250"/>
      <c r="V86" s="251"/>
      <c r="W86" s="255"/>
      <c r="X86" s="256"/>
      <c r="Y86" s="256"/>
      <c r="Z86" s="257"/>
    </row>
    <row r="87" spans="1:26" s="100" customFormat="1" ht="24" customHeight="1" x14ac:dyDescent="0.35">
      <c r="A87" s="160" t="str">
        <f>'Weekly Menus'!C7</f>
        <v>Teriyaki Chicken</v>
      </c>
      <c r="B87" s="120"/>
      <c r="C87" s="130" t="str">
        <f>'K-8 (combined)'!B64</f>
        <v>2 oz. (1/2 cup)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58"/>
      <c r="R87" s="258"/>
      <c r="S87" s="259"/>
      <c r="T87" s="260"/>
      <c r="U87" s="258"/>
      <c r="V87" s="259"/>
      <c r="W87" s="261"/>
      <c r="X87" s="262"/>
      <c r="Y87" s="262"/>
      <c r="Z87" s="263"/>
    </row>
    <row r="88" spans="1:26" s="100" customFormat="1" ht="24" customHeight="1" x14ac:dyDescent="0.35">
      <c r="A88" s="160" t="str">
        <f>'Weekly Menus'!C8</f>
        <v>Teriyaki Tofu</v>
      </c>
      <c r="B88" s="120"/>
      <c r="C88" s="130" t="str">
        <f>'K-8 (combined)'!B65</f>
        <v xml:space="preserve">4.4 oz. 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58"/>
      <c r="R88" s="258"/>
      <c r="S88" s="259"/>
      <c r="T88" s="260"/>
      <c r="U88" s="258"/>
      <c r="V88" s="259"/>
      <c r="W88" s="261"/>
      <c r="X88" s="262"/>
      <c r="Y88" s="262"/>
      <c r="Z88" s="263"/>
    </row>
    <row r="89" spans="1:26" s="100" customFormat="1" ht="24" customHeight="1" x14ac:dyDescent="0.35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2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58"/>
      <c r="R89" s="258"/>
      <c r="S89" s="259"/>
      <c r="T89" s="260"/>
      <c r="U89" s="258"/>
      <c r="V89" s="259"/>
      <c r="W89" s="261"/>
      <c r="X89" s="262"/>
      <c r="Y89" s="262"/>
      <c r="Z89" s="263"/>
    </row>
    <row r="90" spans="1:26" s="100" customFormat="1" ht="24" customHeight="1" x14ac:dyDescent="0.35">
      <c r="A90" s="160" t="str">
        <f>'Weekly Menus'!C10</f>
        <v>Broccoli, Garlic &amp; Carrot Stir Fry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0.25</v>
      </c>
      <c r="K90" s="104">
        <f>'K-8 (combined)'!H67</f>
        <v>0.25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58"/>
      <c r="R90" s="258"/>
      <c r="S90" s="259"/>
      <c r="T90" s="260"/>
      <c r="U90" s="258"/>
      <c r="V90" s="259"/>
      <c r="W90" s="261"/>
      <c r="X90" s="262"/>
      <c r="Y90" s="262"/>
      <c r="Z90" s="263"/>
    </row>
    <row r="91" spans="1:26" s="100" customFormat="1" ht="24" customHeight="1" x14ac:dyDescent="0.35">
      <c r="A91" s="160" t="str">
        <f>'Weekly Menus'!C11</f>
        <v>Peas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0.5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58"/>
      <c r="R91" s="258"/>
      <c r="S91" s="259"/>
      <c r="T91" s="260"/>
      <c r="U91" s="258"/>
      <c r="V91" s="259"/>
      <c r="W91" s="261"/>
      <c r="X91" s="262"/>
      <c r="Y91" s="262"/>
      <c r="Z91" s="263"/>
    </row>
    <row r="92" spans="1:26" s="100" customFormat="1" ht="24" customHeight="1" x14ac:dyDescent="0.35">
      <c r="A92" s="160" t="str">
        <f>'Weekly Menus'!C12</f>
        <v xml:space="preserve">Fruit Selection 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58"/>
      <c r="R92" s="258"/>
      <c r="S92" s="259"/>
      <c r="T92" s="260"/>
      <c r="U92" s="258"/>
      <c r="V92" s="259"/>
      <c r="W92" s="261"/>
      <c r="X92" s="262"/>
      <c r="Y92" s="262"/>
      <c r="Z92" s="263"/>
    </row>
    <row r="93" spans="1:26" s="100" customFormat="1" ht="24" customHeight="1" x14ac:dyDescent="0.35">
      <c r="A93" s="160" t="str">
        <f>'Weekly Menus'!C13</f>
        <v xml:space="preserve">Fruit Selection 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58"/>
      <c r="R93" s="258"/>
      <c r="S93" s="259"/>
      <c r="T93" s="260"/>
      <c r="U93" s="258"/>
      <c r="V93" s="259"/>
      <c r="W93" s="261"/>
      <c r="X93" s="262"/>
      <c r="Y93" s="262"/>
      <c r="Z93" s="263"/>
    </row>
    <row r="94" spans="1:26" s="100" customFormat="1" ht="24" customHeight="1" x14ac:dyDescent="0.35">
      <c r="A94" s="160" t="str">
        <f>'Weekly Menus'!C14</f>
        <v>Milk Selection</v>
      </c>
      <c r="B94" s="120"/>
      <c r="C94" s="130" t="str">
        <f>'K-8 (combined)'!B71</f>
        <v xml:space="preserve">8 oz. 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58"/>
      <c r="R94" s="258"/>
      <c r="S94" s="259"/>
      <c r="T94" s="260"/>
      <c r="U94" s="258"/>
      <c r="V94" s="259"/>
      <c r="W94" s="261"/>
      <c r="X94" s="262"/>
      <c r="Y94" s="262"/>
      <c r="Z94" s="263"/>
    </row>
    <row r="95" spans="1:26" s="100" customFormat="1" ht="24" customHeight="1" x14ac:dyDescent="0.35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58"/>
      <c r="R95" s="258"/>
      <c r="S95" s="259"/>
      <c r="T95" s="260"/>
      <c r="U95" s="258"/>
      <c r="V95" s="259"/>
      <c r="W95" s="261"/>
      <c r="X95" s="262"/>
      <c r="Y95" s="262"/>
      <c r="Z95" s="263"/>
    </row>
    <row r="96" spans="1:26" s="100" customFormat="1" ht="24" customHeight="1" x14ac:dyDescent="0.35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58"/>
      <c r="R96" s="258"/>
      <c r="S96" s="259"/>
      <c r="T96" s="260"/>
      <c r="U96" s="258"/>
      <c r="V96" s="259"/>
      <c r="W96" s="261"/>
      <c r="X96" s="262"/>
      <c r="Y96" s="262"/>
      <c r="Z96" s="263"/>
    </row>
    <row r="97" spans="1:26" s="100" customFormat="1" ht="24" customHeight="1" x14ac:dyDescent="0.35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58"/>
      <c r="R97" s="258"/>
      <c r="S97" s="259"/>
      <c r="T97" s="260"/>
      <c r="U97" s="258"/>
      <c r="V97" s="259"/>
      <c r="W97" s="279"/>
      <c r="X97" s="279"/>
      <c r="Y97" s="279"/>
      <c r="Z97" s="280"/>
    </row>
    <row r="98" spans="1:26" s="100" customFormat="1" ht="24" customHeight="1" x14ac:dyDescent="0.35">
      <c r="A98" s="160"/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58"/>
      <c r="R98" s="258"/>
      <c r="S98" s="259"/>
      <c r="T98" s="260"/>
      <c r="U98" s="258"/>
      <c r="V98" s="259"/>
      <c r="W98" s="279"/>
      <c r="X98" s="279"/>
      <c r="Y98" s="279"/>
      <c r="Z98" s="280"/>
    </row>
    <row r="99" spans="1:26" s="100" customFormat="1" ht="24" customHeight="1" x14ac:dyDescent="0.35">
      <c r="A99" s="160">
        <f>'Weekly Menus'!C18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58"/>
      <c r="R99" s="258"/>
      <c r="S99" s="259"/>
      <c r="T99" s="260"/>
      <c r="U99" s="258"/>
      <c r="V99" s="259"/>
      <c r="W99" s="279"/>
      <c r="X99" s="279"/>
      <c r="Y99" s="279"/>
      <c r="Z99" s="280"/>
    </row>
    <row r="100" spans="1:26" s="100" customFormat="1" ht="24" customHeight="1" x14ac:dyDescent="0.35">
      <c r="A100" s="160">
        <f>'Weekly Menus'!C19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58"/>
      <c r="R100" s="258"/>
      <c r="S100" s="259"/>
      <c r="T100" s="260"/>
      <c r="U100" s="258"/>
      <c r="V100" s="259"/>
      <c r="W100" s="279"/>
      <c r="X100" s="279"/>
      <c r="Y100" s="279"/>
      <c r="Z100" s="280"/>
    </row>
    <row r="101" spans="1:26" s="100" customFormat="1" ht="24" customHeight="1" x14ac:dyDescent="0.35">
      <c r="A101" s="160">
        <f>'Weekly Menus'!C20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58"/>
      <c r="R101" s="258"/>
      <c r="S101" s="259"/>
      <c r="T101" s="260"/>
      <c r="U101" s="258"/>
      <c r="V101" s="259"/>
      <c r="W101" s="279"/>
      <c r="X101" s="279"/>
      <c r="Y101" s="279"/>
      <c r="Z101" s="280"/>
    </row>
    <row r="102" spans="1:26" s="100" customFormat="1" ht="24" customHeight="1" x14ac:dyDescent="0.35">
      <c r="A102" s="160">
        <f>'Weekly Menus'!C21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58"/>
      <c r="R102" s="258"/>
      <c r="S102" s="259"/>
      <c r="T102" s="260"/>
      <c r="U102" s="258"/>
      <c r="V102" s="259"/>
      <c r="W102" s="279"/>
      <c r="X102" s="279"/>
      <c r="Y102" s="279"/>
      <c r="Z102" s="280"/>
    </row>
    <row r="103" spans="1:26" s="100" customFormat="1" ht="24" customHeight="1" x14ac:dyDescent="0.35">
      <c r="A103" s="160">
        <f>'Weekly Menus'!C22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58"/>
      <c r="R103" s="258"/>
      <c r="S103" s="259"/>
      <c r="T103" s="260"/>
      <c r="U103" s="258"/>
      <c r="V103" s="259"/>
      <c r="W103" s="279"/>
      <c r="X103" s="279"/>
      <c r="Y103" s="279"/>
      <c r="Z103" s="280"/>
    </row>
    <row r="104" spans="1:26" s="100" customFormat="1" ht="24" customHeight="1" thickBot="1" x14ac:dyDescent="0.4">
      <c r="A104" s="160">
        <f>'Weekly Menus'!C23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58"/>
      <c r="R104" s="258"/>
      <c r="S104" s="259"/>
      <c r="T104" s="260"/>
      <c r="U104" s="258"/>
      <c r="V104" s="259"/>
      <c r="W104" s="279"/>
      <c r="X104" s="279"/>
      <c r="Y104" s="279"/>
      <c r="Z104" s="280"/>
    </row>
    <row r="105" spans="1:26" s="100" customFormat="1" ht="24" customHeight="1" x14ac:dyDescent="0.35">
      <c r="A105" s="281" t="s">
        <v>57</v>
      </c>
      <c r="B105" s="282"/>
      <c r="C105" s="282"/>
      <c r="D105" s="282"/>
      <c r="E105" s="282"/>
      <c r="F105" s="282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3" t="s">
        <v>59</v>
      </c>
      <c r="R105" s="284"/>
      <c r="S105" s="284"/>
      <c r="T105" s="284"/>
      <c r="U105" s="284"/>
      <c r="V105" s="284"/>
      <c r="W105" s="284"/>
      <c r="X105" s="284"/>
      <c r="Y105" s="284"/>
      <c r="Z105" s="285"/>
    </row>
    <row r="106" spans="1:26" s="100" customFormat="1" ht="24" customHeight="1" x14ac:dyDescent="0.35">
      <c r="A106" s="292" t="s">
        <v>56</v>
      </c>
      <c r="B106" s="293"/>
      <c r="C106" s="293"/>
      <c r="D106" s="293"/>
      <c r="E106" s="293"/>
      <c r="F106" s="293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0.25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286"/>
      <c r="R106" s="287"/>
      <c r="S106" s="287"/>
      <c r="T106" s="287"/>
      <c r="U106" s="287"/>
      <c r="V106" s="287"/>
      <c r="W106" s="287"/>
      <c r="X106" s="287"/>
      <c r="Y106" s="287"/>
      <c r="Z106" s="288"/>
    </row>
    <row r="107" spans="1:26" s="100" customFormat="1" ht="24" customHeight="1" thickBot="1" x14ac:dyDescent="0.4">
      <c r="A107" s="294" t="s">
        <v>64</v>
      </c>
      <c r="B107" s="295"/>
      <c r="C107" s="295"/>
      <c r="D107" s="295"/>
      <c r="E107" s="295"/>
      <c r="F107" s="295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0.75</v>
      </c>
      <c r="K107" s="103">
        <f t="shared" si="8"/>
        <v>0.25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2.5</v>
      </c>
      <c r="Q107" s="289"/>
      <c r="R107" s="290"/>
      <c r="S107" s="290"/>
      <c r="T107" s="290"/>
      <c r="U107" s="290"/>
      <c r="V107" s="290"/>
      <c r="W107" s="290"/>
      <c r="X107" s="290"/>
      <c r="Y107" s="290"/>
      <c r="Z107" s="291"/>
    </row>
    <row r="108" spans="1:26" s="100" customFormat="1" ht="15" thickBot="1" x14ac:dyDescent="0.4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5">
      <c r="A109" s="201" t="s">
        <v>70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5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5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5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4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4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5">
      <c r="A115" s="159" t="s">
        <v>132</v>
      </c>
      <c r="B115" s="148"/>
      <c r="C115" s="148"/>
      <c r="D115" s="149"/>
      <c r="E115" s="210"/>
      <c r="F115" s="211"/>
      <c r="G115" s="211"/>
      <c r="H115" s="214" t="s">
        <v>129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129</v>
      </c>
      <c r="T115" s="226"/>
      <c r="U115" s="226" t="s">
        <v>25</v>
      </c>
      <c r="V115" s="226"/>
      <c r="W115" s="226" t="s">
        <v>26</v>
      </c>
      <c r="X115" s="228"/>
      <c r="Y115" s="146"/>
      <c r="Z115" s="147"/>
    </row>
    <row r="116" spans="1:26" s="100" customFormat="1" ht="15" customHeight="1" x14ac:dyDescent="0.35">
      <c r="A116" s="159" t="s">
        <v>130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7"/>
      <c r="V116" s="227"/>
      <c r="W116" s="227"/>
      <c r="X116" s="229"/>
      <c r="Y116" s="146"/>
      <c r="Z116" s="147"/>
    </row>
    <row r="117" spans="1:26" s="100" customFormat="1" ht="15" customHeight="1" x14ac:dyDescent="0.35">
      <c r="A117" s="143"/>
      <c r="B117" s="145"/>
      <c r="C117" s="145"/>
      <c r="D117" s="145"/>
      <c r="E117" s="190" t="s">
        <v>51</v>
      </c>
      <c r="F117" s="191"/>
      <c r="G117" s="191"/>
      <c r="H117" s="192" t="s">
        <v>67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67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5">
      <c r="A118" s="153"/>
      <c r="B118" s="146"/>
      <c r="C118" s="146"/>
      <c r="D118" s="146"/>
      <c r="E118" s="190" t="s">
        <v>52</v>
      </c>
      <c r="F118" s="191"/>
      <c r="G118" s="191"/>
      <c r="H118" s="240"/>
      <c r="I118" s="240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2"/>
      <c r="T118" s="243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4">
      <c r="A119" s="153"/>
      <c r="B119" s="146"/>
      <c r="C119" s="146"/>
      <c r="D119" s="146"/>
      <c r="E119" s="230" t="s">
        <v>53</v>
      </c>
      <c r="F119" s="231"/>
      <c r="G119" s="231"/>
      <c r="H119" s="241"/>
      <c r="I119" s="241"/>
      <c r="J119" s="232"/>
      <c r="K119" s="232"/>
      <c r="L119" s="233"/>
      <c r="M119" s="234"/>
      <c r="N119" s="152"/>
      <c r="O119" s="152"/>
      <c r="P119" s="235" t="s">
        <v>53</v>
      </c>
      <c r="Q119" s="236"/>
      <c r="R119" s="236"/>
      <c r="S119" s="244"/>
      <c r="T119" s="245"/>
      <c r="U119" s="237"/>
      <c r="V119" s="238"/>
      <c r="W119" s="237"/>
      <c r="X119" s="239"/>
      <c r="Y119" s="146"/>
      <c r="Z119" s="147"/>
    </row>
    <row r="120" spans="1:26" s="100" customFormat="1" ht="15" customHeight="1" thickBot="1" x14ac:dyDescent="0.4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5">
      <c r="A121" s="264" t="s">
        <v>65</v>
      </c>
      <c r="B121" s="266" t="s">
        <v>35</v>
      </c>
      <c r="C121" s="268" t="s">
        <v>45</v>
      </c>
      <c r="D121" s="270" t="s">
        <v>43</v>
      </c>
      <c r="E121" s="253"/>
      <c r="F121" s="271"/>
      <c r="G121" s="272" t="s">
        <v>46</v>
      </c>
      <c r="H121" s="273"/>
      <c r="I121" s="273"/>
      <c r="J121" s="273"/>
      <c r="K121" s="273"/>
      <c r="L121" s="273"/>
      <c r="M121" s="273"/>
      <c r="N121" s="273"/>
      <c r="O121" s="273"/>
      <c r="P121" s="274"/>
      <c r="Q121" s="275" t="s">
        <v>36</v>
      </c>
      <c r="R121" s="247"/>
      <c r="S121" s="276"/>
      <c r="T121" s="246" t="s">
        <v>37</v>
      </c>
      <c r="U121" s="247"/>
      <c r="V121" s="248"/>
      <c r="W121" s="252" t="s">
        <v>38</v>
      </c>
      <c r="X121" s="253"/>
      <c r="Y121" s="253"/>
      <c r="Z121" s="254"/>
    </row>
    <row r="122" spans="1:26" s="100" customFormat="1" ht="75" customHeight="1" x14ac:dyDescent="0.35">
      <c r="A122" s="265"/>
      <c r="B122" s="267"/>
      <c r="C122" s="269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7"/>
      <c r="R122" s="250"/>
      <c r="S122" s="278"/>
      <c r="T122" s="249"/>
      <c r="U122" s="250"/>
      <c r="V122" s="251"/>
      <c r="W122" s="255"/>
      <c r="X122" s="256"/>
      <c r="Y122" s="256"/>
      <c r="Z122" s="257"/>
    </row>
    <row r="123" spans="1:26" s="100" customFormat="1" ht="24" customHeight="1" x14ac:dyDescent="0.35">
      <c r="A123" s="160" t="str">
        <f>'Weekly Menus'!D7</f>
        <v>Meatball Sub Sandwich on WG  Bun</v>
      </c>
      <c r="B123" s="120"/>
      <c r="C123" s="130" t="str">
        <f>'K-8 (combined)'!B93</f>
        <v>5 meatballs</v>
      </c>
      <c r="D123" s="122"/>
      <c r="E123" s="123"/>
      <c r="F123" s="124"/>
      <c r="G123" s="106">
        <f>'K-8 (combined)'!C93</f>
        <v>2</v>
      </c>
      <c r="H123" s="104">
        <f>'K-8 (combined)'!D93</f>
        <v>2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58"/>
      <c r="R123" s="258"/>
      <c r="S123" s="259"/>
      <c r="T123" s="260"/>
      <c r="U123" s="258"/>
      <c r="V123" s="259"/>
      <c r="W123" s="261"/>
      <c r="X123" s="262"/>
      <c r="Y123" s="262"/>
      <c r="Z123" s="263"/>
    </row>
    <row r="124" spans="1:26" s="100" customFormat="1" ht="24" customHeight="1" x14ac:dyDescent="0.35">
      <c r="A124" s="160" t="str">
        <f>'Weekly Menus'!D8</f>
        <v>Mozzarella Cheese</v>
      </c>
      <c r="B124" s="120"/>
      <c r="C124" s="130" t="str">
        <f>'K-8 (combined)'!B94</f>
        <v xml:space="preserve">2 T. </v>
      </c>
      <c r="D124" s="122"/>
      <c r="E124" s="123"/>
      <c r="F124" s="124"/>
      <c r="G124" s="106">
        <f>'K-8 (combined)'!C94</f>
        <v>0.25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58"/>
      <c r="R124" s="258"/>
      <c r="S124" s="259"/>
      <c r="T124" s="260"/>
      <c r="U124" s="258"/>
      <c r="V124" s="259"/>
      <c r="W124" s="261"/>
      <c r="X124" s="262"/>
      <c r="Y124" s="262"/>
      <c r="Z124" s="263"/>
    </row>
    <row r="125" spans="1:26" s="100" customFormat="1" ht="24" customHeight="1" x14ac:dyDescent="0.35">
      <c r="A125" s="160" t="str">
        <f>'Weekly Menus'!D9</f>
        <v>Falafel with Tzatzki Sauce on WG Bun</v>
      </c>
      <c r="B125" s="120"/>
      <c r="C125" s="130" t="str">
        <f>'K-8 (combined)'!B95</f>
        <v>4 Felafel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58"/>
      <c r="R125" s="258"/>
      <c r="S125" s="259"/>
      <c r="T125" s="260"/>
      <c r="U125" s="258"/>
      <c r="V125" s="259"/>
      <c r="W125" s="261"/>
      <c r="X125" s="262"/>
      <c r="Y125" s="262"/>
      <c r="Z125" s="263"/>
    </row>
    <row r="126" spans="1:26" s="100" customFormat="1" ht="24" customHeight="1" x14ac:dyDescent="0.35">
      <c r="A126" s="160" t="str">
        <f>'Weekly Menus'!D10</f>
        <v>Roasted Carrot Coins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0.5</v>
      </c>
      <c r="L126" s="104">
        <f>'K-8 (combined)'!I96</f>
        <v>0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58"/>
      <c r="R126" s="258"/>
      <c r="S126" s="259"/>
      <c r="T126" s="260"/>
      <c r="U126" s="258"/>
      <c r="V126" s="259"/>
      <c r="W126" s="261"/>
      <c r="X126" s="262"/>
      <c r="Y126" s="262"/>
      <c r="Z126" s="263"/>
    </row>
    <row r="127" spans="1:26" s="100" customFormat="1" ht="24" customHeight="1" x14ac:dyDescent="0.35">
      <c r="A127" s="160" t="str">
        <f>'Weekly Menus'!D11</f>
        <v>Italian Chick Pea Salad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0.5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58"/>
      <c r="R127" s="258"/>
      <c r="S127" s="259"/>
      <c r="T127" s="260"/>
      <c r="U127" s="258"/>
      <c r="V127" s="259"/>
      <c r="W127" s="261"/>
      <c r="X127" s="262"/>
      <c r="Y127" s="262"/>
      <c r="Z127" s="263"/>
    </row>
    <row r="128" spans="1:26" s="100" customFormat="1" ht="24" customHeight="1" x14ac:dyDescent="0.35">
      <c r="A128" s="160" t="str">
        <f>'Weekly Menus'!D12</f>
        <v>Fruit Selection</v>
      </c>
      <c r="B128" s="120"/>
      <c r="C128" s="130" t="str">
        <f>'K-8 (combined)'!B98</f>
        <v xml:space="preserve">1/2 cup 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58"/>
      <c r="R128" s="258"/>
      <c r="S128" s="259"/>
      <c r="T128" s="260"/>
      <c r="U128" s="258"/>
      <c r="V128" s="259"/>
      <c r="W128" s="261"/>
      <c r="X128" s="262"/>
      <c r="Y128" s="262"/>
      <c r="Z128" s="263"/>
    </row>
    <row r="129" spans="1:26" s="100" customFormat="1" ht="24" customHeight="1" x14ac:dyDescent="0.35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58"/>
      <c r="R129" s="258"/>
      <c r="S129" s="259"/>
      <c r="T129" s="260"/>
      <c r="U129" s="258"/>
      <c r="V129" s="259"/>
      <c r="W129" s="261"/>
      <c r="X129" s="262"/>
      <c r="Y129" s="262"/>
      <c r="Z129" s="263"/>
    </row>
    <row r="130" spans="1:26" s="100" customFormat="1" ht="24" customHeight="1" x14ac:dyDescent="0.35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58"/>
      <c r="R130" s="258"/>
      <c r="S130" s="259"/>
      <c r="T130" s="260"/>
      <c r="U130" s="258"/>
      <c r="V130" s="259"/>
      <c r="W130" s="261"/>
      <c r="X130" s="262"/>
      <c r="Y130" s="262"/>
      <c r="Z130" s="263"/>
    </row>
    <row r="131" spans="1:26" s="100" customFormat="1" ht="24" customHeight="1" x14ac:dyDescent="0.35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58"/>
      <c r="R131" s="258"/>
      <c r="S131" s="259"/>
      <c r="T131" s="260"/>
      <c r="U131" s="258"/>
      <c r="V131" s="259"/>
      <c r="W131" s="261"/>
      <c r="X131" s="262"/>
      <c r="Y131" s="262"/>
      <c r="Z131" s="263"/>
    </row>
    <row r="132" spans="1:26" s="100" customFormat="1" ht="24" customHeight="1" x14ac:dyDescent="0.35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58"/>
      <c r="R132" s="258"/>
      <c r="S132" s="259"/>
      <c r="T132" s="260"/>
      <c r="U132" s="258"/>
      <c r="V132" s="259"/>
      <c r="W132" s="261"/>
      <c r="X132" s="262"/>
      <c r="Y132" s="262"/>
      <c r="Z132" s="263"/>
    </row>
    <row r="133" spans="1:26" s="100" customFormat="1" ht="24" customHeight="1" x14ac:dyDescent="0.35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58"/>
      <c r="R133" s="258"/>
      <c r="S133" s="259"/>
      <c r="T133" s="260"/>
      <c r="U133" s="258"/>
      <c r="V133" s="259"/>
      <c r="W133" s="279"/>
      <c r="X133" s="279"/>
      <c r="Y133" s="279"/>
      <c r="Z133" s="280"/>
    </row>
    <row r="134" spans="1:26" s="100" customFormat="1" ht="24" customHeight="1" x14ac:dyDescent="0.35">
      <c r="A134" s="160"/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58"/>
      <c r="R134" s="258"/>
      <c r="S134" s="259"/>
      <c r="T134" s="260"/>
      <c r="U134" s="258"/>
      <c r="V134" s="259"/>
      <c r="W134" s="279"/>
      <c r="X134" s="279"/>
      <c r="Y134" s="279"/>
      <c r="Z134" s="280"/>
    </row>
    <row r="135" spans="1:26" s="100" customFormat="1" ht="24" customHeight="1" x14ac:dyDescent="0.35">
      <c r="A135" s="160">
        <f>'Weekly Menus'!D18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58"/>
      <c r="R135" s="258"/>
      <c r="S135" s="259"/>
      <c r="T135" s="260"/>
      <c r="U135" s="258"/>
      <c r="V135" s="259"/>
      <c r="W135" s="279"/>
      <c r="X135" s="279"/>
      <c r="Y135" s="279"/>
      <c r="Z135" s="280"/>
    </row>
    <row r="136" spans="1:26" s="100" customFormat="1" ht="24" customHeight="1" x14ac:dyDescent="0.35">
      <c r="A136" s="160">
        <f>'Weekly Menus'!D19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58"/>
      <c r="R136" s="258"/>
      <c r="S136" s="259"/>
      <c r="T136" s="260"/>
      <c r="U136" s="258"/>
      <c r="V136" s="259"/>
      <c r="W136" s="279"/>
      <c r="X136" s="279"/>
      <c r="Y136" s="279"/>
      <c r="Z136" s="280"/>
    </row>
    <row r="137" spans="1:26" s="100" customFormat="1" ht="24" customHeight="1" x14ac:dyDescent="0.35">
      <c r="A137" s="160">
        <f>'Weekly Menus'!D20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58"/>
      <c r="R137" s="258"/>
      <c r="S137" s="259"/>
      <c r="T137" s="260"/>
      <c r="U137" s="258"/>
      <c r="V137" s="259"/>
      <c r="W137" s="279"/>
      <c r="X137" s="279"/>
      <c r="Y137" s="279"/>
      <c r="Z137" s="280"/>
    </row>
    <row r="138" spans="1:26" s="100" customFormat="1" ht="24" customHeight="1" x14ac:dyDescent="0.35">
      <c r="A138" s="160">
        <f>'Weekly Menus'!D21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58"/>
      <c r="R138" s="258"/>
      <c r="S138" s="259"/>
      <c r="T138" s="260"/>
      <c r="U138" s="258"/>
      <c r="V138" s="259"/>
      <c r="W138" s="279"/>
      <c r="X138" s="279"/>
      <c r="Y138" s="279"/>
      <c r="Z138" s="280"/>
    </row>
    <row r="139" spans="1:26" s="100" customFormat="1" ht="24" customHeight="1" x14ac:dyDescent="0.35">
      <c r="A139" s="160">
        <f>'Weekly Menus'!D22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58"/>
      <c r="R139" s="258"/>
      <c r="S139" s="259"/>
      <c r="T139" s="260"/>
      <c r="U139" s="258"/>
      <c r="V139" s="259"/>
      <c r="W139" s="279"/>
      <c r="X139" s="279"/>
      <c r="Y139" s="279"/>
      <c r="Z139" s="280"/>
    </row>
    <row r="140" spans="1:26" s="100" customFormat="1" ht="24" customHeight="1" thickBot="1" x14ac:dyDescent="0.4">
      <c r="A140" s="160">
        <f>'Weekly Menus'!D23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58"/>
      <c r="R140" s="258"/>
      <c r="S140" s="259"/>
      <c r="T140" s="260"/>
      <c r="U140" s="258"/>
      <c r="V140" s="259"/>
      <c r="W140" s="279"/>
      <c r="X140" s="279"/>
      <c r="Y140" s="279"/>
      <c r="Z140" s="280"/>
    </row>
    <row r="141" spans="1:26" s="100" customFormat="1" ht="24" customHeight="1" x14ac:dyDescent="0.35">
      <c r="A141" s="281" t="s">
        <v>57</v>
      </c>
      <c r="B141" s="282"/>
      <c r="C141" s="282"/>
      <c r="D141" s="282"/>
      <c r="E141" s="282"/>
      <c r="F141" s="282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3" t="s">
        <v>59</v>
      </c>
      <c r="R141" s="284"/>
      <c r="S141" s="284"/>
      <c r="T141" s="284"/>
      <c r="U141" s="284"/>
      <c r="V141" s="284"/>
      <c r="W141" s="284"/>
      <c r="X141" s="284"/>
      <c r="Y141" s="284"/>
      <c r="Z141" s="285"/>
    </row>
    <row r="142" spans="1:26" s="100" customFormat="1" ht="24" customHeight="1" x14ac:dyDescent="0.35">
      <c r="A142" s="292" t="s">
        <v>56</v>
      </c>
      <c r="B142" s="293"/>
      <c r="C142" s="293"/>
      <c r="D142" s="293"/>
      <c r="E142" s="293"/>
      <c r="F142" s="293"/>
      <c r="G142" s="102">
        <f>FLOOR(SUM(G123:G140),0.25)</f>
        <v>2.25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286"/>
      <c r="R142" s="287"/>
      <c r="S142" s="287"/>
      <c r="T142" s="287"/>
      <c r="U142" s="287"/>
      <c r="V142" s="287"/>
      <c r="W142" s="287"/>
      <c r="X142" s="287"/>
      <c r="Y142" s="287"/>
      <c r="Z142" s="288"/>
    </row>
    <row r="143" spans="1:26" s="100" customFormat="1" ht="24" customHeight="1" thickBot="1" x14ac:dyDescent="0.4">
      <c r="A143" s="294" t="s">
        <v>64</v>
      </c>
      <c r="B143" s="295"/>
      <c r="C143" s="295"/>
      <c r="D143" s="295"/>
      <c r="E143" s="295"/>
      <c r="F143" s="295"/>
      <c r="G143" s="103">
        <f t="shared" ref="G143:P143" si="11">SUM(G34,G70,G106,G142)</f>
        <v>8.25</v>
      </c>
      <c r="H143" s="103">
        <f t="shared" si="11"/>
        <v>9</v>
      </c>
      <c r="I143" s="103">
        <f t="shared" si="11"/>
        <v>4</v>
      </c>
      <c r="J143" s="103">
        <f t="shared" si="11"/>
        <v>0.75</v>
      </c>
      <c r="K143" s="103">
        <f t="shared" si="11"/>
        <v>0.75</v>
      </c>
      <c r="L143" s="103">
        <f t="shared" si="11"/>
        <v>0.5</v>
      </c>
      <c r="M143" s="103">
        <f t="shared" si="11"/>
        <v>0.5</v>
      </c>
      <c r="N143" s="103">
        <f t="shared" si="11"/>
        <v>1</v>
      </c>
      <c r="O143" s="103">
        <f t="shared" si="11"/>
        <v>0</v>
      </c>
      <c r="P143" s="111">
        <f t="shared" si="11"/>
        <v>3.5</v>
      </c>
      <c r="Q143" s="289"/>
      <c r="R143" s="290"/>
      <c r="S143" s="290"/>
      <c r="T143" s="290"/>
      <c r="U143" s="290"/>
      <c r="V143" s="290"/>
      <c r="W143" s="290"/>
      <c r="X143" s="290"/>
      <c r="Y143" s="290"/>
      <c r="Z143" s="291"/>
    </row>
    <row r="144" spans="1:26" s="100" customFormat="1" ht="15" thickBot="1" x14ac:dyDescent="0.4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5">
      <c r="A145" s="201" t="s">
        <v>70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5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5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5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4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4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5">
      <c r="A151" s="159" t="s">
        <v>132</v>
      </c>
      <c r="B151" s="148"/>
      <c r="C151" s="148"/>
      <c r="D151" s="149"/>
      <c r="E151" s="210"/>
      <c r="F151" s="211"/>
      <c r="G151" s="211"/>
      <c r="H151" s="214" t="s">
        <v>129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129</v>
      </c>
      <c r="T151" s="226"/>
      <c r="U151" s="226" t="s">
        <v>25</v>
      </c>
      <c r="V151" s="226"/>
      <c r="W151" s="226" t="s">
        <v>26</v>
      </c>
      <c r="X151" s="228"/>
      <c r="Y151" s="146"/>
      <c r="Z151" s="147"/>
    </row>
    <row r="152" spans="1:26" s="100" customFormat="1" ht="15" customHeight="1" x14ac:dyDescent="0.35">
      <c r="A152" s="159" t="s">
        <v>130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7"/>
      <c r="V152" s="227"/>
      <c r="W152" s="227"/>
      <c r="X152" s="229"/>
      <c r="Y152" s="146"/>
      <c r="Z152" s="147"/>
    </row>
    <row r="153" spans="1:26" s="100" customFormat="1" ht="15" customHeight="1" x14ac:dyDescent="0.35">
      <c r="A153" s="143"/>
      <c r="B153" s="145"/>
      <c r="C153" s="145"/>
      <c r="D153" s="145"/>
      <c r="E153" s="190" t="s">
        <v>51</v>
      </c>
      <c r="F153" s="191"/>
      <c r="G153" s="191"/>
      <c r="H153" s="192" t="s">
        <v>67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67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5">
      <c r="A154" s="153"/>
      <c r="B154" s="146"/>
      <c r="C154" s="146"/>
      <c r="D154" s="146"/>
      <c r="E154" s="190" t="s">
        <v>52</v>
      </c>
      <c r="F154" s="191"/>
      <c r="G154" s="191"/>
      <c r="H154" s="240"/>
      <c r="I154" s="240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2"/>
      <c r="T154" s="243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4">
      <c r="A155" s="153"/>
      <c r="B155" s="146"/>
      <c r="C155" s="146"/>
      <c r="D155" s="146"/>
      <c r="E155" s="230" t="s">
        <v>53</v>
      </c>
      <c r="F155" s="231"/>
      <c r="G155" s="231"/>
      <c r="H155" s="241"/>
      <c r="I155" s="241"/>
      <c r="J155" s="232"/>
      <c r="K155" s="232"/>
      <c r="L155" s="233"/>
      <c r="M155" s="234"/>
      <c r="N155" s="152"/>
      <c r="O155" s="152"/>
      <c r="P155" s="235" t="s">
        <v>53</v>
      </c>
      <c r="Q155" s="236"/>
      <c r="R155" s="236"/>
      <c r="S155" s="244"/>
      <c r="T155" s="245"/>
      <c r="U155" s="237"/>
      <c r="V155" s="238"/>
      <c r="W155" s="237"/>
      <c r="X155" s="239"/>
      <c r="Y155" s="146"/>
      <c r="Z155" s="147"/>
    </row>
    <row r="156" spans="1:26" s="100" customFormat="1" ht="15" customHeight="1" thickBot="1" x14ac:dyDescent="0.4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5">
      <c r="A157" s="264" t="s">
        <v>65</v>
      </c>
      <c r="B157" s="266" t="s">
        <v>35</v>
      </c>
      <c r="C157" s="268" t="s">
        <v>45</v>
      </c>
      <c r="D157" s="270" t="s">
        <v>43</v>
      </c>
      <c r="E157" s="253"/>
      <c r="F157" s="271"/>
      <c r="G157" s="272" t="s">
        <v>46</v>
      </c>
      <c r="H157" s="273"/>
      <c r="I157" s="273"/>
      <c r="J157" s="273"/>
      <c r="K157" s="273"/>
      <c r="L157" s="273"/>
      <c r="M157" s="273"/>
      <c r="N157" s="273"/>
      <c r="O157" s="273"/>
      <c r="P157" s="274"/>
      <c r="Q157" s="275" t="s">
        <v>36</v>
      </c>
      <c r="R157" s="247"/>
      <c r="S157" s="276"/>
      <c r="T157" s="246" t="s">
        <v>37</v>
      </c>
      <c r="U157" s="247"/>
      <c r="V157" s="248"/>
      <c r="W157" s="252" t="s">
        <v>38</v>
      </c>
      <c r="X157" s="253"/>
      <c r="Y157" s="253"/>
      <c r="Z157" s="254"/>
    </row>
    <row r="158" spans="1:26" s="100" customFormat="1" ht="75" customHeight="1" x14ac:dyDescent="0.35">
      <c r="A158" s="265"/>
      <c r="B158" s="267"/>
      <c r="C158" s="269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7"/>
      <c r="R158" s="250"/>
      <c r="S158" s="278"/>
      <c r="T158" s="249"/>
      <c r="U158" s="250"/>
      <c r="V158" s="251"/>
      <c r="W158" s="255"/>
      <c r="X158" s="256"/>
      <c r="Y158" s="256"/>
      <c r="Z158" s="257"/>
    </row>
    <row r="159" spans="1:26" s="100" customFormat="1" ht="24" customHeight="1" x14ac:dyDescent="0.35">
      <c r="A159" s="160" t="str">
        <f>'Weekly Menus'!E7</f>
        <v>Chicken &amp; Cheese Quesadilla</v>
      </c>
      <c r="B159" s="120"/>
      <c r="C159" s="130" t="str">
        <f>'K-8 (combined)'!B122</f>
        <v xml:space="preserve">1 whole </v>
      </c>
      <c r="D159" s="122"/>
      <c r="E159" s="123"/>
      <c r="F159" s="124"/>
      <c r="G159" s="106">
        <f>'K-8 (combined)'!C122</f>
        <v>2</v>
      </c>
      <c r="H159" s="104">
        <f>'K-8 (combined)'!D122</f>
        <v>1.5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58"/>
      <c r="R159" s="258"/>
      <c r="S159" s="259"/>
      <c r="T159" s="260"/>
      <c r="U159" s="258"/>
      <c r="V159" s="259"/>
      <c r="W159" s="261"/>
      <c r="X159" s="262"/>
      <c r="Y159" s="262"/>
      <c r="Z159" s="263"/>
    </row>
    <row r="160" spans="1:26" s="100" customFormat="1" ht="24" customHeight="1" x14ac:dyDescent="0.35">
      <c r="A160" s="160" t="str">
        <f>'Weekly Menus'!E8</f>
        <v>Cheese Quesadilla</v>
      </c>
      <c r="B160" s="120"/>
      <c r="C160" s="130" t="str">
        <f>'K-8 (combined)'!B123</f>
        <v xml:space="preserve">1 whole 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58"/>
      <c r="R160" s="258"/>
      <c r="S160" s="259"/>
      <c r="T160" s="260"/>
      <c r="U160" s="258"/>
      <c r="V160" s="259"/>
      <c r="W160" s="261"/>
      <c r="X160" s="262"/>
      <c r="Y160" s="262"/>
      <c r="Z160" s="263"/>
    </row>
    <row r="161" spans="1:26" s="100" customFormat="1" ht="24" customHeight="1" x14ac:dyDescent="0.35">
      <c r="A161" s="160" t="str">
        <f>'Weekly Menus'!E9</f>
        <v>Corn &amp; Tomato Salad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 t="str">
        <f>'K-8 (combined)'!H124</f>
        <v>,25</v>
      </c>
      <c r="L161" s="104">
        <f>'K-8 (combined)'!I124</f>
        <v>0</v>
      </c>
      <c r="M161" s="104">
        <f>'K-8 (combined)'!J124</f>
        <v>0.25</v>
      </c>
      <c r="N161" s="104">
        <f>'K-8 (combined)'!K124</f>
        <v>0</v>
      </c>
      <c r="O161" s="104">
        <f>'K-8 (combined)'!L124</f>
        <v>0</v>
      </c>
      <c r="P161" s="107">
        <f t="shared" si="12"/>
        <v>0.25</v>
      </c>
      <c r="Q161" s="258"/>
      <c r="R161" s="258"/>
      <c r="S161" s="259"/>
      <c r="T161" s="260"/>
      <c r="U161" s="258"/>
      <c r="V161" s="259"/>
      <c r="W161" s="261"/>
      <c r="X161" s="262"/>
      <c r="Y161" s="262"/>
      <c r="Z161" s="263"/>
    </row>
    <row r="162" spans="1:26" s="100" customFormat="1" ht="24" customHeight="1" x14ac:dyDescent="0.35">
      <c r="A162" s="160" t="str">
        <f>'Weekly Menus'!E10</f>
        <v>Quinoa Salad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1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</v>
      </c>
      <c r="Q162" s="258"/>
      <c r="R162" s="258"/>
      <c r="S162" s="259"/>
      <c r="T162" s="260"/>
      <c r="U162" s="258"/>
      <c r="V162" s="259"/>
      <c r="W162" s="261"/>
      <c r="X162" s="262"/>
      <c r="Y162" s="262"/>
      <c r="Z162" s="263"/>
    </row>
    <row r="163" spans="1:26" s="100" customFormat="1" ht="24" customHeight="1" x14ac:dyDescent="0.35">
      <c r="A163" s="160" t="str">
        <f>'Weekly Menus'!E11</f>
        <v>Salsa</v>
      </c>
      <c r="B163" s="120"/>
      <c r="C163" s="130" t="str">
        <f>'K-8 (combined)'!B126</f>
        <v>1/4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0.25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0.25</v>
      </c>
      <c r="Q163" s="258"/>
      <c r="R163" s="258"/>
      <c r="S163" s="259"/>
      <c r="T163" s="260"/>
      <c r="U163" s="258"/>
      <c r="V163" s="259"/>
      <c r="W163" s="261"/>
      <c r="X163" s="262"/>
      <c r="Y163" s="262"/>
      <c r="Z163" s="263"/>
    </row>
    <row r="164" spans="1:26" s="100" customFormat="1" ht="24" customHeight="1" x14ac:dyDescent="0.35">
      <c r="A164" s="160" t="str">
        <f>'Weekly Menus'!E12</f>
        <v>Sour Cream</v>
      </c>
      <c r="B164" s="120"/>
      <c r="C164" s="130" t="str">
        <f>'K-8 (combined)'!B127</f>
        <v xml:space="preserve">1 oz. 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58"/>
      <c r="R164" s="258"/>
      <c r="S164" s="259"/>
      <c r="T164" s="260"/>
      <c r="U164" s="258"/>
      <c r="V164" s="259"/>
      <c r="W164" s="261"/>
      <c r="X164" s="262"/>
      <c r="Y164" s="262"/>
      <c r="Z164" s="263"/>
    </row>
    <row r="165" spans="1:26" s="100" customFormat="1" ht="24" customHeight="1" x14ac:dyDescent="0.35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58"/>
      <c r="R165" s="258"/>
      <c r="S165" s="259"/>
      <c r="T165" s="260"/>
      <c r="U165" s="258"/>
      <c r="V165" s="259"/>
      <c r="W165" s="261"/>
      <c r="X165" s="262"/>
      <c r="Y165" s="262"/>
      <c r="Z165" s="263"/>
    </row>
    <row r="166" spans="1:26" s="100" customFormat="1" ht="24" customHeight="1" x14ac:dyDescent="0.35">
      <c r="A166" s="160" t="str">
        <f>'Weekly Menus'!E14</f>
        <v>Fruit Selection</v>
      </c>
      <c r="B166" s="120"/>
      <c r="C166" s="130" t="str">
        <f>'K-8 (combined)'!B129</f>
        <v>1/2 cup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0.5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58"/>
      <c r="R166" s="258"/>
      <c r="S166" s="259"/>
      <c r="T166" s="260"/>
      <c r="U166" s="258"/>
      <c r="V166" s="259"/>
      <c r="W166" s="261"/>
      <c r="X166" s="262"/>
      <c r="Y166" s="262"/>
      <c r="Z166" s="263"/>
    </row>
    <row r="167" spans="1:26" s="100" customFormat="1" ht="24" customHeight="1" x14ac:dyDescent="0.35">
      <c r="A167" s="160" t="str">
        <f>'Weekly Menus'!E15</f>
        <v>Milk Selection</v>
      </c>
      <c r="B167" s="120"/>
      <c r="C167" s="130" t="str">
        <f>'K-8 (combined)'!B130</f>
        <v xml:space="preserve">8 oz. 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58"/>
      <c r="R167" s="258"/>
      <c r="S167" s="259"/>
      <c r="T167" s="260"/>
      <c r="U167" s="258"/>
      <c r="V167" s="259"/>
      <c r="W167" s="261"/>
      <c r="X167" s="262"/>
      <c r="Y167" s="262"/>
      <c r="Z167" s="263"/>
    </row>
    <row r="168" spans="1:26" s="100" customFormat="1" ht="24" customHeight="1" x14ac:dyDescent="0.35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58"/>
      <c r="R168" s="258"/>
      <c r="S168" s="259"/>
      <c r="T168" s="260"/>
      <c r="U168" s="258"/>
      <c r="V168" s="259"/>
      <c r="W168" s="261"/>
      <c r="X168" s="262"/>
      <c r="Y168" s="262"/>
      <c r="Z168" s="263"/>
    </row>
    <row r="169" spans="1:26" s="100" customFormat="1" ht="24" customHeight="1" x14ac:dyDescent="0.35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58"/>
      <c r="R169" s="258"/>
      <c r="S169" s="259"/>
      <c r="T169" s="260"/>
      <c r="U169" s="258"/>
      <c r="V169" s="259"/>
      <c r="W169" s="279"/>
      <c r="X169" s="279"/>
      <c r="Y169" s="279"/>
      <c r="Z169" s="280"/>
    </row>
    <row r="170" spans="1:26" s="100" customFormat="1" ht="24" customHeight="1" x14ac:dyDescent="0.35">
      <c r="A170" s="160"/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58"/>
      <c r="R170" s="258"/>
      <c r="S170" s="259"/>
      <c r="T170" s="260"/>
      <c r="U170" s="258"/>
      <c r="V170" s="259"/>
      <c r="W170" s="279"/>
      <c r="X170" s="279"/>
      <c r="Y170" s="279"/>
      <c r="Z170" s="280"/>
    </row>
    <row r="171" spans="1:26" s="100" customFormat="1" ht="24" customHeight="1" x14ac:dyDescent="0.35">
      <c r="A171" s="160">
        <f>'Weekly Menus'!E18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58"/>
      <c r="R171" s="258"/>
      <c r="S171" s="259"/>
      <c r="T171" s="260"/>
      <c r="U171" s="258"/>
      <c r="V171" s="259"/>
      <c r="W171" s="279"/>
      <c r="X171" s="279"/>
      <c r="Y171" s="279"/>
      <c r="Z171" s="280"/>
    </row>
    <row r="172" spans="1:26" s="100" customFormat="1" ht="24" customHeight="1" x14ac:dyDescent="0.35">
      <c r="A172" s="160">
        <f>'Weekly Menus'!E19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58"/>
      <c r="R172" s="258"/>
      <c r="S172" s="259"/>
      <c r="T172" s="260"/>
      <c r="U172" s="258"/>
      <c r="V172" s="259"/>
      <c r="W172" s="279"/>
      <c r="X172" s="279"/>
      <c r="Y172" s="279"/>
      <c r="Z172" s="280"/>
    </row>
    <row r="173" spans="1:26" s="100" customFormat="1" ht="24" customHeight="1" x14ac:dyDescent="0.35">
      <c r="A173" s="160">
        <f>'Weekly Menus'!E20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58"/>
      <c r="R173" s="258"/>
      <c r="S173" s="259"/>
      <c r="T173" s="260"/>
      <c r="U173" s="258"/>
      <c r="V173" s="259"/>
      <c r="W173" s="279"/>
      <c r="X173" s="279"/>
      <c r="Y173" s="279"/>
      <c r="Z173" s="280"/>
    </row>
    <row r="174" spans="1:26" s="100" customFormat="1" ht="24" customHeight="1" x14ac:dyDescent="0.35">
      <c r="A174" s="160">
        <f>'Weekly Menus'!E21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58"/>
      <c r="R174" s="258"/>
      <c r="S174" s="259"/>
      <c r="T174" s="260"/>
      <c r="U174" s="258"/>
      <c r="V174" s="259"/>
      <c r="W174" s="279"/>
      <c r="X174" s="279"/>
      <c r="Y174" s="279"/>
      <c r="Z174" s="280"/>
    </row>
    <row r="175" spans="1:26" s="100" customFormat="1" ht="24" customHeight="1" x14ac:dyDescent="0.35">
      <c r="A175" s="160">
        <f>'Weekly Menus'!E22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58"/>
      <c r="R175" s="258"/>
      <c r="S175" s="259"/>
      <c r="T175" s="260"/>
      <c r="U175" s="258"/>
      <c r="V175" s="259"/>
      <c r="W175" s="279"/>
      <c r="X175" s="279"/>
      <c r="Y175" s="279"/>
      <c r="Z175" s="280"/>
    </row>
    <row r="176" spans="1:26" s="100" customFormat="1" ht="24" customHeight="1" x14ac:dyDescent="0.35">
      <c r="A176" s="160">
        <f>'Weekly Menus'!E23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58"/>
      <c r="R176" s="258"/>
      <c r="S176" s="259"/>
      <c r="T176" s="260"/>
      <c r="U176" s="258"/>
      <c r="V176" s="259"/>
      <c r="W176" s="279"/>
      <c r="X176" s="279"/>
      <c r="Y176" s="279"/>
      <c r="Z176" s="280"/>
    </row>
    <row r="177" spans="1:26" ht="24" customHeight="1" thickBot="1" x14ac:dyDescent="0.4">
      <c r="A177" s="160">
        <f>'Weekly Menus'!E24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0"/>
      <c r="R177" s="258"/>
      <c r="S177" s="259"/>
      <c r="T177" s="260"/>
      <c r="U177" s="258"/>
      <c r="V177" s="259"/>
      <c r="W177" s="296"/>
      <c r="X177" s="279"/>
      <c r="Y177" s="279"/>
      <c r="Z177" s="280"/>
    </row>
    <row r="178" spans="1:26" ht="24" customHeight="1" x14ac:dyDescent="0.35">
      <c r="A178" s="281" t="s">
        <v>57</v>
      </c>
      <c r="B178" s="282"/>
      <c r="C178" s="282"/>
      <c r="D178" s="282"/>
      <c r="E178" s="282"/>
      <c r="F178" s="282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3" t="s">
        <v>59</v>
      </c>
      <c r="R178" s="284"/>
      <c r="S178" s="284"/>
      <c r="T178" s="284"/>
      <c r="U178" s="284"/>
      <c r="V178" s="284"/>
      <c r="W178" s="284"/>
      <c r="X178" s="284"/>
      <c r="Y178" s="284"/>
      <c r="Z178" s="285"/>
    </row>
    <row r="179" spans="1:26" ht="24" customHeight="1" x14ac:dyDescent="0.35">
      <c r="A179" s="292" t="s">
        <v>56</v>
      </c>
      <c r="B179" s="293"/>
      <c r="C179" s="293"/>
      <c r="D179" s="293"/>
      <c r="E179" s="293"/>
      <c r="F179" s="293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0.25</v>
      </c>
      <c r="N179" s="102">
        <f t="shared" si="13"/>
        <v>0</v>
      </c>
      <c r="O179" s="102">
        <f t="shared" si="13"/>
        <v>0</v>
      </c>
      <c r="P179" s="110">
        <f t="shared" si="13"/>
        <v>0.5</v>
      </c>
      <c r="Q179" s="286"/>
      <c r="R179" s="287"/>
      <c r="S179" s="287"/>
      <c r="T179" s="287"/>
      <c r="U179" s="287"/>
      <c r="V179" s="287"/>
      <c r="W179" s="287"/>
      <c r="X179" s="287"/>
      <c r="Y179" s="287"/>
      <c r="Z179" s="288"/>
    </row>
    <row r="180" spans="1:26" ht="24" customHeight="1" thickBot="1" x14ac:dyDescent="0.4">
      <c r="A180" s="294" t="s">
        <v>64</v>
      </c>
      <c r="B180" s="295"/>
      <c r="C180" s="295"/>
      <c r="D180" s="295"/>
      <c r="E180" s="295"/>
      <c r="F180" s="295"/>
      <c r="G180" s="103">
        <f t="shared" ref="G180:P180" si="14">SUM(G34,G70,G106,G142,G179)</f>
        <v>10.25</v>
      </c>
      <c r="H180" s="103">
        <f t="shared" si="14"/>
        <v>11.5</v>
      </c>
      <c r="I180" s="103">
        <f t="shared" si="14"/>
        <v>5</v>
      </c>
      <c r="J180" s="103">
        <f t="shared" si="14"/>
        <v>0.75</v>
      </c>
      <c r="K180" s="103">
        <f t="shared" si="14"/>
        <v>1</v>
      </c>
      <c r="L180" s="103">
        <f t="shared" si="14"/>
        <v>0.5</v>
      </c>
      <c r="M180" s="103">
        <f t="shared" si="14"/>
        <v>0.75</v>
      </c>
      <c r="N180" s="103">
        <f t="shared" si="14"/>
        <v>1</v>
      </c>
      <c r="O180" s="103">
        <f t="shared" si="14"/>
        <v>0</v>
      </c>
      <c r="P180" s="111">
        <f t="shared" si="14"/>
        <v>4</v>
      </c>
      <c r="Q180" s="289"/>
      <c r="R180" s="290"/>
      <c r="S180" s="290"/>
      <c r="T180" s="290"/>
      <c r="U180" s="290"/>
      <c r="V180" s="290"/>
      <c r="W180" s="290"/>
      <c r="X180" s="290"/>
      <c r="Y180" s="290"/>
      <c r="Z180" s="291"/>
    </row>
  </sheetData>
  <sheetProtection algorithmName="SHA-512" hashValue="LLm6WIX6XSjZA7Lsh0lZ6dWBbRn3gmi8gBXt8xelnuP11PGXQBRiuR/aochjQ25nNBjWrb3RnCLdVcGrbfGlgA==" saltValue="aofxxnMgtwPwJRWXrRDOs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zoomScaleNormal="100" workbookViewId="0">
      <selection activeCell="T16" sqref="T16:V16"/>
    </sheetView>
  </sheetViews>
  <sheetFormatPr defaultRowHeight="14.5" x14ac:dyDescent="0.35"/>
  <cols>
    <col min="1" max="1" width="25.81640625" customWidth="1"/>
    <col min="2" max="2" width="5.81640625" customWidth="1"/>
    <col min="3" max="3" width="11" customWidth="1"/>
    <col min="4" max="6" width="7.81640625" customWidth="1"/>
    <col min="7" max="8" width="6.54296875" bestFit="1" customWidth="1"/>
    <col min="9" max="16" width="6.1796875" customWidth="1"/>
    <col min="17" max="25" width="5.81640625" customWidth="1"/>
  </cols>
  <sheetData>
    <row r="1" spans="1:26" ht="24" customHeight="1" x14ac:dyDescent="0.35">
      <c r="A1" s="303" t="s">
        <v>71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5"/>
    </row>
    <row r="2" spans="1:26" s="57" customFormat="1" ht="15" customHeight="1" x14ac:dyDescent="0.3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5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5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4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4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5">
      <c r="A7" s="159" t="s">
        <v>132</v>
      </c>
      <c r="B7" s="148"/>
      <c r="C7" s="148"/>
      <c r="D7" s="149"/>
      <c r="E7" s="210"/>
      <c r="F7" s="211"/>
      <c r="G7" s="211"/>
      <c r="H7" s="214" t="s">
        <v>129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306" t="s">
        <v>129</v>
      </c>
      <c r="T7" s="306"/>
      <c r="U7" s="226" t="s">
        <v>25</v>
      </c>
      <c r="V7" s="226"/>
      <c r="W7" s="226" t="s">
        <v>26</v>
      </c>
      <c r="X7" s="228"/>
      <c r="Y7" s="146"/>
      <c r="Z7" s="147"/>
    </row>
    <row r="8" spans="1:26" ht="15" customHeight="1" x14ac:dyDescent="0.35">
      <c r="A8" s="159" t="s">
        <v>130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307"/>
      <c r="T8" s="307"/>
      <c r="U8" s="227"/>
      <c r="V8" s="227"/>
      <c r="W8" s="227"/>
      <c r="X8" s="229"/>
      <c r="Y8" s="146"/>
      <c r="Z8" s="147"/>
    </row>
    <row r="9" spans="1:26" ht="15" customHeight="1" x14ac:dyDescent="0.35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5">
      <c r="A10" s="153"/>
      <c r="B10" s="146"/>
      <c r="C10" s="146"/>
      <c r="D10" s="146"/>
      <c r="E10" s="190" t="s">
        <v>52</v>
      </c>
      <c r="F10" s="191"/>
      <c r="G10" s="191"/>
      <c r="H10" s="240"/>
      <c r="I10" s="240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2"/>
      <c r="T10" s="243"/>
      <c r="U10" s="198"/>
      <c r="V10" s="199"/>
      <c r="W10" s="198"/>
      <c r="X10" s="200"/>
      <c r="Y10" s="146"/>
      <c r="Z10" s="147"/>
    </row>
    <row r="11" spans="1:26" ht="15" customHeight="1" thickBot="1" x14ac:dyDescent="0.4">
      <c r="A11" s="153"/>
      <c r="B11" s="146"/>
      <c r="C11" s="146"/>
      <c r="D11" s="146"/>
      <c r="E11" s="230" t="s">
        <v>53</v>
      </c>
      <c r="F11" s="231"/>
      <c r="G11" s="231"/>
      <c r="H11" s="241"/>
      <c r="I11" s="241"/>
      <c r="J11" s="232"/>
      <c r="K11" s="232"/>
      <c r="L11" s="233"/>
      <c r="M11" s="234"/>
      <c r="N11" s="152"/>
      <c r="O11" s="152"/>
      <c r="P11" s="235" t="s">
        <v>53</v>
      </c>
      <c r="Q11" s="236"/>
      <c r="R11" s="236"/>
      <c r="S11" s="244"/>
      <c r="T11" s="245"/>
      <c r="U11" s="237"/>
      <c r="V11" s="238"/>
      <c r="W11" s="237"/>
      <c r="X11" s="239"/>
      <c r="Y11" s="146"/>
      <c r="Z11" s="147"/>
    </row>
    <row r="12" spans="1:26" ht="15" customHeight="1" thickBot="1" x14ac:dyDescent="0.4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5">
      <c r="A13" s="264" t="s">
        <v>65</v>
      </c>
      <c r="B13" s="266" t="s">
        <v>35</v>
      </c>
      <c r="C13" s="268" t="s">
        <v>45</v>
      </c>
      <c r="D13" s="270" t="s">
        <v>43</v>
      </c>
      <c r="E13" s="253"/>
      <c r="F13" s="271"/>
      <c r="G13" s="272" t="s">
        <v>46</v>
      </c>
      <c r="H13" s="273"/>
      <c r="I13" s="273"/>
      <c r="J13" s="273"/>
      <c r="K13" s="273"/>
      <c r="L13" s="273"/>
      <c r="M13" s="273"/>
      <c r="N13" s="273"/>
      <c r="O13" s="273"/>
      <c r="P13" s="274"/>
      <c r="Q13" s="275" t="s">
        <v>36</v>
      </c>
      <c r="R13" s="247"/>
      <c r="S13" s="276"/>
      <c r="T13" s="246" t="s">
        <v>37</v>
      </c>
      <c r="U13" s="247"/>
      <c r="V13" s="248"/>
      <c r="W13" s="252" t="s">
        <v>38</v>
      </c>
      <c r="X13" s="253"/>
      <c r="Y13" s="253"/>
      <c r="Z13" s="254"/>
    </row>
    <row r="14" spans="1:26" ht="75" customHeight="1" x14ac:dyDescent="0.35">
      <c r="A14" s="265"/>
      <c r="B14" s="267"/>
      <c r="C14" s="269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7"/>
      <c r="R14" s="250"/>
      <c r="S14" s="278"/>
      <c r="T14" s="249"/>
      <c r="U14" s="250"/>
      <c r="V14" s="251"/>
      <c r="W14" s="255"/>
      <c r="X14" s="256"/>
      <c r="Y14" s="256"/>
      <c r="Z14" s="257"/>
    </row>
    <row r="15" spans="1:26" ht="24" customHeight="1" x14ac:dyDescent="0.35">
      <c r="A15" s="160" t="str">
        <f>'Weekly Menus'!A7</f>
        <v>WG Rotini Pasta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58"/>
      <c r="R15" s="258"/>
      <c r="S15" s="259"/>
      <c r="T15" s="260"/>
      <c r="U15" s="258"/>
      <c r="V15" s="259"/>
      <c r="W15" s="261"/>
      <c r="X15" s="262"/>
      <c r="Y15" s="262"/>
      <c r="Z15" s="263"/>
    </row>
    <row r="16" spans="1:26" ht="24" customHeight="1" x14ac:dyDescent="0.35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58"/>
      <c r="R16" s="258"/>
      <c r="S16" s="259"/>
      <c r="T16" s="260"/>
      <c r="U16" s="258"/>
      <c r="V16" s="259"/>
      <c r="W16" s="261"/>
      <c r="X16" s="262"/>
      <c r="Y16" s="262"/>
      <c r="Z16" s="263"/>
    </row>
    <row r="17" spans="1:26" ht="24" customHeight="1" x14ac:dyDescent="0.35">
      <c r="A17" s="160" t="str">
        <f>'Weekly Menus'!A9</f>
        <v>Cheese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58"/>
      <c r="R17" s="258"/>
      <c r="S17" s="259"/>
      <c r="T17" s="260"/>
      <c r="U17" s="258"/>
      <c r="V17" s="259"/>
      <c r="W17" s="261"/>
      <c r="X17" s="262"/>
      <c r="Y17" s="262"/>
      <c r="Z17" s="263"/>
    </row>
    <row r="18" spans="1:26" ht="24" customHeight="1" x14ac:dyDescent="0.35">
      <c r="A18" s="160" t="str">
        <f>'Weekly Menus'!A10</f>
        <v>Roasted Zucchini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0.5</v>
      </c>
      <c r="O18" s="104">
        <f>'9-12'!L9</f>
        <v>0</v>
      </c>
      <c r="P18" s="107">
        <f t="shared" si="0"/>
        <v>0.5</v>
      </c>
      <c r="Q18" s="258"/>
      <c r="R18" s="258"/>
      <c r="S18" s="259"/>
      <c r="T18" s="260"/>
      <c r="U18" s="258"/>
      <c r="V18" s="259"/>
      <c r="W18" s="261"/>
      <c r="X18" s="262"/>
      <c r="Y18" s="262"/>
      <c r="Z18" s="263"/>
    </row>
    <row r="19" spans="1:26" ht="24" customHeight="1" x14ac:dyDescent="0.35">
      <c r="A19" s="160" t="str">
        <f>'Weekly Menus'!A11</f>
        <v>WG Foccacia</v>
      </c>
      <c r="B19" s="120"/>
      <c r="C19" s="96" t="str">
        <f>'9-12'!B10</f>
        <v>1 piece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58"/>
      <c r="R19" s="258"/>
      <c r="S19" s="259"/>
      <c r="T19" s="260"/>
      <c r="U19" s="258"/>
      <c r="V19" s="259"/>
      <c r="W19" s="261"/>
      <c r="X19" s="262"/>
      <c r="Y19" s="262"/>
      <c r="Z19" s="263"/>
    </row>
    <row r="20" spans="1:26" ht="24" customHeight="1" x14ac:dyDescent="0.35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0"/>
      <c r="R20" s="258"/>
      <c r="S20" s="259"/>
      <c r="T20" s="260"/>
      <c r="U20" s="258"/>
      <c r="V20" s="259"/>
      <c r="W20" s="296"/>
      <c r="X20" s="279"/>
      <c r="Y20" s="279"/>
      <c r="Z20" s="280"/>
    </row>
    <row r="21" spans="1:26" ht="24" customHeight="1" x14ac:dyDescent="0.35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0"/>
      <c r="R21" s="258"/>
      <c r="S21" s="259"/>
      <c r="T21" s="260"/>
      <c r="U21" s="258"/>
      <c r="V21" s="259"/>
      <c r="W21" s="296"/>
      <c r="X21" s="279"/>
      <c r="Y21" s="279"/>
      <c r="Z21" s="280"/>
    </row>
    <row r="22" spans="1:26" ht="24" customHeight="1" x14ac:dyDescent="0.35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58"/>
      <c r="R22" s="258"/>
      <c r="S22" s="259"/>
      <c r="T22" s="260"/>
      <c r="U22" s="258"/>
      <c r="V22" s="259"/>
      <c r="W22" s="261"/>
      <c r="X22" s="262"/>
      <c r="Y22" s="262"/>
      <c r="Z22" s="263"/>
    </row>
    <row r="23" spans="1:26" ht="24" customHeight="1" x14ac:dyDescent="0.35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58"/>
      <c r="R23" s="258"/>
      <c r="S23" s="259"/>
      <c r="T23" s="260"/>
      <c r="U23" s="258"/>
      <c r="V23" s="259"/>
      <c r="W23" s="261"/>
      <c r="X23" s="262"/>
      <c r="Y23" s="262"/>
      <c r="Z23" s="263"/>
    </row>
    <row r="24" spans="1:26" ht="24" customHeight="1" x14ac:dyDescent="0.35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58"/>
      <c r="R24" s="258"/>
      <c r="S24" s="259"/>
      <c r="T24" s="260"/>
      <c r="U24" s="258"/>
      <c r="V24" s="259"/>
      <c r="W24" s="261"/>
      <c r="X24" s="262"/>
      <c r="Y24" s="262"/>
      <c r="Z24" s="263"/>
    </row>
    <row r="25" spans="1:26" ht="24" customHeight="1" x14ac:dyDescent="0.35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58"/>
      <c r="R25" s="258"/>
      <c r="S25" s="259"/>
      <c r="T25" s="260"/>
      <c r="U25" s="258"/>
      <c r="V25" s="259"/>
      <c r="W25" s="279"/>
      <c r="X25" s="279"/>
      <c r="Y25" s="279"/>
      <c r="Z25" s="280"/>
    </row>
    <row r="26" spans="1:26" ht="24" customHeight="1" x14ac:dyDescent="0.35">
      <c r="A26" s="160"/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58"/>
      <c r="R26" s="258"/>
      <c r="S26" s="259"/>
      <c r="T26" s="260"/>
      <c r="U26" s="258"/>
      <c r="V26" s="259"/>
      <c r="W26" s="279"/>
      <c r="X26" s="279"/>
      <c r="Y26" s="279"/>
      <c r="Z26" s="280"/>
    </row>
    <row r="27" spans="1:26" ht="24" customHeight="1" x14ac:dyDescent="0.35">
      <c r="A27" s="160">
        <f>'Weekly Menus'!A18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58"/>
      <c r="R27" s="258"/>
      <c r="S27" s="259"/>
      <c r="T27" s="260"/>
      <c r="U27" s="258"/>
      <c r="V27" s="259"/>
      <c r="W27" s="279"/>
      <c r="X27" s="279"/>
      <c r="Y27" s="279"/>
      <c r="Z27" s="280"/>
    </row>
    <row r="28" spans="1:26" ht="24" customHeight="1" x14ac:dyDescent="0.35">
      <c r="A28" s="160">
        <f>'Weekly Menus'!A19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58"/>
      <c r="R28" s="258"/>
      <c r="S28" s="259"/>
      <c r="T28" s="260"/>
      <c r="U28" s="258"/>
      <c r="V28" s="259"/>
      <c r="W28" s="279"/>
      <c r="X28" s="279"/>
      <c r="Y28" s="279"/>
      <c r="Z28" s="280"/>
    </row>
    <row r="29" spans="1:26" ht="24" customHeight="1" x14ac:dyDescent="0.35">
      <c r="A29" s="160">
        <f>'Weekly Menus'!A20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58"/>
      <c r="R29" s="258"/>
      <c r="S29" s="259"/>
      <c r="T29" s="260"/>
      <c r="U29" s="258"/>
      <c r="V29" s="259"/>
      <c r="W29" s="279"/>
      <c r="X29" s="279"/>
      <c r="Y29" s="279"/>
      <c r="Z29" s="280"/>
    </row>
    <row r="30" spans="1:26" ht="24" customHeight="1" x14ac:dyDescent="0.35">
      <c r="A30" s="160">
        <f>'Weekly Menus'!A21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58"/>
      <c r="R30" s="258"/>
      <c r="S30" s="259"/>
      <c r="T30" s="260"/>
      <c r="U30" s="258"/>
      <c r="V30" s="259"/>
      <c r="W30" s="279"/>
      <c r="X30" s="279"/>
      <c r="Y30" s="279"/>
      <c r="Z30" s="280"/>
    </row>
    <row r="31" spans="1:26" ht="24" customHeight="1" x14ac:dyDescent="0.35">
      <c r="A31" s="160">
        <f>'Weekly Menus'!A22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58"/>
      <c r="R31" s="258"/>
      <c r="S31" s="259"/>
      <c r="T31" s="260"/>
      <c r="U31" s="258"/>
      <c r="V31" s="259"/>
      <c r="W31" s="279"/>
      <c r="X31" s="279"/>
      <c r="Y31" s="279"/>
      <c r="Z31" s="280"/>
    </row>
    <row r="32" spans="1:26" ht="24" customHeight="1" thickBot="1" x14ac:dyDescent="0.4">
      <c r="A32" s="160">
        <f>'Weekly Menus'!A23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58"/>
      <c r="R32" s="258"/>
      <c r="S32" s="259"/>
      <c r="T32" s="260"/>
      <c r="U32" s="258"/>
      <c r="V32" s="259"/>
      <c r="W32" s="279"/>
      <c r="X32" s="279"/>
      <c r="Y32" s="279"/>
      <c r="Z32" s="280"/>
    </row>
    <row r="33" spans="1:26" ht="24" customHeight="1" x14ac:dyDescent="0.35">
      <c r="A33" s="281" t="s">
        <v>57</v>
      </c>
      <c r="B33" s="282"/>
      <c r="C33" s="282"/>
      <c r="D33" s="282"/>
      <c r="E33" s="282"/>
      <c r="F33" s="282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3" t="s">
        <v>59</v>
      </c>
      <c r="R33" s="284"/>
      <c r="S33" s="284"/>
      <c r="T33" s="284"/>
      <c r="U33" s="284"/>
      <c r="V33" s="284"/>
      <c r="W33" s="284"/>
      <c r="X33" s="284"/>
      <c r="Y33" s="284"/>
      <c r="Z33" s="285"/>
    </row>
    <row r="34" spans="1:26" ht="24" customHeight="1" x14ac:dyDescent="0.35">
      <c r="A34" s="292" t="s">
        <v>56</v>
      </c>
      <c r="B34" s="293"/>
      <c r="C34" s="293"/>
      <c r="D34" s="293"/>
      <c r="E34" s="293"/>
      <c r="F34" s="293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0.75</v>
      </c>
      <c r="Q34" s="286"/>
      <c r="R34" s="287"/>
      <c r="S34" s="287"/>
      <c r="T34" s="287"/>
      <c r="U34" s="287"/>
      <c r="V34" s="287"/>
      <c r="W34" s="287"/>
      <c r="X34" s="287"/>
      <c r="Y34" s="287"/>
      <c r="Z34" s="288"/>
    </row>
    <row r="35" spans="1:26" ht="24" customHeight="1" thickBot="1" x14ac:dyDescent="0.4">
      <c r="A35" s="294" t="s">
        <v>64</v>
      </c>
      <c r="B35" s="295"/>
      <c r="C35" s="295"/>
      <c r="D35" s="295"/>
      <c r="E35" s="295"/>
      <c r="F35" s="295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0.75</v>
      </c>
      <c r="Q35" s="289"/>
      <c r="R35" s="290"/>
      <c r="S35" s="290"/>
      <c r="T35" s="290"/>
      <c r="U35" s="290"/>
      <c r="V35" s="290"/>
      <c r="W35" s="290"/>
      <c r="X35" s="290"/>
      <c r="Y35" s="290"/>
      <c r="Z35" s="291"/>
    </row>
    <row r="36" spans="1:26" ht="15" customHeight="1" thickBot="1" x14ac:dyDescent="0.4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5">
      <c r="A37" s="303" t="s">
        <v>71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s="100" customFormat="1" ht="15" customHeight="1" x14ac:dyDescent="0.3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5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5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4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4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5">
      <c r="A43" s="159" t="s">
        <v>132</v>
      </c>
      <c r="B43" s="148"/>
      <c r="C43" s="148"/>
      <c r="D43" s="149"/>
      <c r="E43" s="210"/>
      <c r="F43" s="211"/>
      <c r="G43" s="211"/>
      <c r="H43" s="214" t="s">
        <v>129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306" t="s">
        <v>129</v>
      </c>
      <c r="T43" s="306"/>
      <c r="U43" s="226" t="s">
        <v>25</v>
      </c>
      <c r="V43" s="226"/>
      <c r="W43" s="226" t="s">
        <v>26</v>
      </c>
      <c r="X43" s="228"/>
      <c r="Y43" s="146"/>
      <c r="Z43" s="147"/>
    </row>
    <row r="44" spans="1:26" s="100" customFormat="1" ht="15" customHeight="1" x14ac:dyDescent="0.35">
      <c r="A44" s="159" t="s">
        <v>130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307"/>
      <c r="T44" s="307"/>
      <c r="U44" s="227"/>
      <c r="V44" s="227"/>
      <c r="W44" s="227"/>
      <c r="X44" s="229"/>
      <c r="Y44" s="146"/>
      <c r="Z44" s="147"/>
    </row>
    <row r="45" spans="1:26" s="100" customFormat="1" ht="15" customHeight="1" x14ac:dyDescent="0.35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5">
      <c r="A46" s="153"/>
      <c r="B46" s="146"/>
      <c r="C46" s="146"/>
      <c r="D46" s="146"/>
      <c r="E46" s="190" t="s">
        <v>52</v>
      </c>
      <c r="F46" s="191"/>
      <c r="G46" s="191"/>
      <c r="H46" s="240"/>
      <c r="I46" s="240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2"/>
      <c r="T46" s="243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4">
      <c r="A47" s="153"/>
      <c r="B47" s="146"/>
      <c r="C47" s="146"/>
      <c r="D47" s="146"/>
      <c r="E47" s="230" t="s">
        <v>53</v>
      </c>
      <c r="F47" s="231"/>
      <c r="G47" s="231"/>
      <c r="H47" s="241"/>
      <c r="I47" s="241"/>
      <c r="J47" s="232"/>
      <c r="K47" s="232"/>
      <c r="L47" s="233"/>
      <c r="M47" s="234"/>
      <c r="N47" s="152"/>
      <c r="O47" s="152"/>
      <c r="P47" s="235" t="s">
        <v>53</v>
      </c>
      <c r="Q47" s="236"/>
      <c r="R47" s="236"/>
      <c r="S47" s="244"/>
      <c r="T47" s="245"/>
      <c r="U47" s="237"/>
      <c r="V47" s="238"/>
      <c r="W47" s="237"/>
      <c r="X47" s="239"/>
      <c r="Y47" s="146"/>
      <c r="Z47" s="147"/>
    </row>
    <row r="48" spans="1:26" s="100" customFormat="1" ht="15" customHeight="1" thickBot="1" x14ac:dyDescent="0.4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5">
      <c r="A49" s="264" t="s">
        <v>65</v>
      </c>
      <c r="B49" s="266" t="s">
        <v>35</v>
      </c>
      <c r="C49" s="268" t="s">
        <v>45</v>
      </c>
      <c r="D49" s="270" t="s">
        <v>43</v>
      </c>
      <c r="E49" s="253"/>
      <c r="F49" s="271"/>
      <c r="G49" s="272" t="s">
        <v>46</v>
      </c>
      <c r="H49" s="273"/>
      <c r="I49" s="273"/>
      <c r="J49" s="273"/>
      <c r="K49" s="273"/>
      <c r="L49" s="273"/>
      <c r="M49" s="273"/>
      <c r="N49" s="273"/>
      <c r="O49" s="273"/>
      <c r="P49" s="274"/>
      <c r="Q49" s="275" t="s">
        <v>36</v>
      </c>
      <c r="R49" s="247"/>
      <c r="S49" s="276"/>
      <c r="T49" s="246" t="s">
        <v>37</v>
      </c>
      <c r="U49" s="247"/>
      <c r="V49" s="248"/>
      <c r="W49" s="252" t="s">
        <v>38</v>
      </c>
      <c r="X49" s="253"/>
      <c r="Y49" s="253"/>
      <c r="Z49" s="254"/>
    </row>
    <row r="50" spans="1:26" s="100" customFormat="1" ht="75" customHeight="1" x14ac:dyDescent="0.35">
      <c r="A50" s="265"/>
      <c r="B50" s="267"/>
      <c r="C50" s="269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7"/>
      <c r="R50" s="250"/>
      <c r="S50" s="278"/>
      <c r="T50" s="249"/>
      <c r="U50" s="250"/>
      <c r="V50" s="251"/>
      <c r="W50" s="255"/>
      <c r="X50" s="256"/>
      <c r="Y50" s="256"/>
      <c r="Z50" s="257"/>
    </row>
    <row r="51" spans="1:26" s="100" customFormat="1" ht="24" customHeight="1" x14ac:dyDescent="0.35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58"/>
      <c r="R51" s="258"/>
      <c r="S51" s="259"/>
      <c r="T51" s="260"/>
      <c r="U51" s="258"/>
      <c r="V51" s="259"/>
      <c r="W51" s="261"/>
      <c r="X51" s="262"/>
      <c r="Y51" s="262"/>
      <c r="Z51" s="263"/>
    </row>
    <row r="52" spans="1:26" s="100" customFormat="1" ht="24" customHeight="1" x14ac:dyDescent="0.35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58"/>
      <c r="R52" s="258"/>
      <c r="S52" s="259"/>
      <c r="T52" s="260"/>
      <c r="U52" s="258"/>
      <c r="V52" s="259"/>
      <c r="W52" s="261"/>
      <c r="X52" s="262"/>
      <c r="Y52" s="262"/>
      <c r="Z52" s="263"/>
    </row>
    <row r="53" spans="1:26" s="100" customFormat="1" ht="24" customHeight="1" x14ac:dyDescent="0.35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0"/>
      <c r="R53" s="258"/>
      <c r="S53" s="259"/>
      <c r="T53" s="260"/>
      <c r="U53" s="258"/>
      <c r="V53" s="259"/>
      <c r="W53" s="296"/>
      <c r="X53" s="279"/>
      <c r="Y53" s="279"/>
      <c r="Z53" s="280"/>
    </row>
    <row r="54" spans="1:26" s="100" customFormat="1" ht="24" customHeight="1" x14ac:dyDescent="0.35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0"/>
      <c r="R54" s="258"/>
      <c r="S54" s="259"/>
      <c r="T54" s="260"/>
      <c r="U54" s="258"/>
      <c r="V54" s="259"/>
      <c r="W54" s="296"/>
      <c r="X54" s="279"/>
      <c r="Y54" s="279"/>
      <c r="Z54" s="280"/>
    </row>
    <row r="55" spans="1:26" s="100" customFormat="1" ht="24" customHeight="1" x14ac:dyDescent="0.35">
      <c r="A55" s="160" t="str">
        <f>'Weekly Menus'!B11</f>
        <v>Buttered Green Beans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0.5</v>
      </c>
      <c r="O55" s="104">
        <f>'9-12'!L39</f>
        <v>0</v>
      </c>
      <c r="P55" s="107">
        <f t="shared" si="3"/>
        <v>0.5</v>
      </c>
      <c r="Q55" s="260"/>
      <c r="R55" s="258"/>
      <c r="S55" s="259"/>
      <c r="T55" s="260"/>
      <c r="U55" s="258"/>
      <c r="V55" s="259"/>
      <c r="W55" s="296"/>
      <c r="X55" s="279"/>
      <c r="Y55" s="279"/>
      <c r="Z55" s="280"/>
    </row>
    <row r="56" spans="1:26" s="100" customFormat="1" ht="24" customHeight="1" x14ac:dyDescent="0.35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58"/>
      <c r="R56" s="258"/>
      <c r="S56" s="259"/>
      <c r="T56" s="260"/>
      <c r="U56" s="258"/>
      <c r="V56" s="259"/>
      <c r="W56" s="261"/>
      <c r="X56" s="262"/>
      <c r="Y56" s="262"/>
      <c r="Z56" s="263"/>
    </row>
    <row r="57" spans="1:26" s="100" customFormat="1" ht="24" customHeight="1" x14ac:dyDescent="0.35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58"/>
      <c r="R57" s="258"/>
      <c r="S57" s="259"/>
      <c r="T57" s="260"/>
      <c r="U57" s="258"/>
      <c r="V57" s="259"/>
      <c r="W57" s="261"/>
      <c r="X57" s="262"/>
      <c r="Y57" s="262"/>
      <c r="Z57" s="263"/>
    </row>
    <row r="58" spans="1:26" s="100" customFormat="1" ht="24" customHeight="1" x14ac:dyDescent="0.35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58"/>
      <c r="R58" s="258"/>
      <c r="S58" s="259"/>
      <c r="T58" s="260"/>
      <c r="U58" s="258"/>
      <c r="V58" s="259"/>
      <c r="W58" s="261"/>
      <c r="X58" s="262"/>
      <c r="Y58" s="262"/>
      <c r="Z58" s="263"/>
    </row>
    <row r="59" spans="1:26" s="100" customFormat="1" ht="24" customHeight="1" x14ac:dyDescent="0.35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58"/>
      <c r="R59" s="258"/>
      <c r="S59" s="259"/>
      <c r="T59" s="260"/>
      <c r="U59" s="258"/>
      <c r="V59" s="259"/>
      <c r="W59" s="261"/>
      <c r="X59" s="262"/>
      <c r="Y59" s="262"/>
      <c r="Z59" s="263"/>
    </row>
    <row r="60" spans="1:26" s="100" customFormat="1" ht="24" customHeight="1" x14ac:dyDescent="0.35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58"/>
      <c r="R60" s="258"/>
      <c r="S60" s="259"/>
      <c r="T60" s="260"/>
      <c r="U60" s="258"/>
      <c r="V60" s="259"/>
      <c r="W60" s="261"/>
      <c r="X60" s="262"/>
      <c r="Y60" s="262"/>
      <c r="Z60" s="263"/>
    </row>
    <row r="61" spans="1:26" s="100" customFormat="1" ht="24" customHeight="1" x14ac:dyDescent="0.35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58"/>
      <c r="R61" s="258"/>
      <c r="S61" s="259"/>
      <c r="T61" s="260"/>
      <c r="U61" s="258"/>
      <c r="V61" s="259"/>
      <c r="W61" s="279"/>
      <c r="X61" s="279"/>
      <c r="Y61" s="279"/>
      <c r="Z61" s="280"/>
    </row>
    <row r="62" spans="1:26" s="100" customFormat="1" ht="24" customHeight="1" x14ac:dyDescent="0.35">
      <c r="A62" s="160"/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58"/>
      <c r="R62" s="258"/>
      <c r="S62" s="259"/>
      <c r="T62" s="260"/>
      <c r="U62" s="258"/>
      <c r="V62" s="259"/>
      <c r="W62" s="279"/>
      <c r="X62" s="279"/>
      <c r="Y62" s="279"/>
      <c r="Z62" s="280"/>
    </row>
    <row r="63" spans="1:26" s="100" customFormat="1" ht="24" customHeight="1" x14ac:dyDescent="0.35">
      <c r="A63" s="160">
        <f>'Weekly Menus'!B18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58"/>
      <c r="R63" s="258"/>
      <c r="S63" s="259"/>
      <c r="T63" s="260"/>
      <c r="U63" s="258"/>
      <c r="V63" s="259"/>
      <c r="W63" s="279"/>
      <c r="X63" s="279"/>
      <c r="Y63" s="279"/>
      <c r="Z63" s="280"/>
    </row>
    <row r="64" spans="1:26" s="100" customFormat="1" ht="24" customHeight="1" x14ac:dyDescent="0.35">
      <c r="A64" s="160">
        <f>'Weekly Menus'!B19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58"/>
      <c r="R64" s="258"/>
      <c r="S64" s="259"/>
      <c r="T64" s="260"/>
      <c r="U64" s="258"/>
      <c r="V64" s="259"/>
      <c r="W64" s="279"/>
      <c r="X64" s="279"/>
      <c r="Y64" s="279"/>
      <c r="Z64" s="280"/>
    </row>
    <row r="65" spans="1:26" s="100" customFormat="1" ht="24" customHeight="1" x14ac:dyDescent="0.35">
      <c r="A65" s="160">
        <f>'Weekly Menus'!B20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58"/>
      <c r="R65" s="258"/>
      <c r="S65" s="259"/>
      <c r="T65" s="260"/>
      <c r="U65" s="258"/>
      <c r="V65" s="259"/>
      <c r="W65" s="279"/>
      <c r="X65" s="279"/>
      <c r="Y65" s="279"/>
      <c r="Z65" s="280"/>
    </row>
    <row r="66" spans="1:26" s="100" customFormat="1" ht="24" customHeight="1" x14ac:dyDescent="0.35">
      <c r="A66" s="160">
        <f>'Weekly Menus'!B21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58"/>
      <c r="R66" s="258"/>
      <c r="S66" s="259"/>
      <c r="T66" s="260"/>
      <c r="U66" s="258"/>
      <c r="V66" s="259"/>
      <c r="W66" s="279"/>
      <c r="X66" s="279"/>
      <c r="Y66" s="279"/>
      <c r="Z66" s="280"/>
    </row>
    <row r="67" spans="1:26" s="100" customFormat="1" ht="24" customHeight="1" x14ac:dyDescent="0.35">
      <c r="A67" s="160">
        <f>'Weekly Menus'!B22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58"/>
      <c r="R67" s="258"/>
      <c r="S67" s="259"/>
      <c r="T67" s="260"/>
      <c r="U67" s="258"/>
      <c r="V67" s="259"/>
      <c r="W67" s="279"/>
      <c r="X67" s="279"/>
      <c r="Y67" s="279"/>
      <c r="Z67" s="280"/>
    </row>
    <row r="68" spans="1:26" s="100" customFormat="1" ht="24" customHeight="1" thickBot="1" x14ac:dyDescent="0.4">
      <c r="A68" s="160">
        <f>'Weekly Menus'!B23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58"/>
      <c r="R68" s="258"/>
      <c r="S68" s="259"/>
      <c r="T68" s="260"/>
      <c r="U68" s="258"/>
      <c r="V68" s="259"/>
      <c r="W68" s="279"/>
      <c r="X68" s="279"/>
      <c r="Y68" s="279"/>
      <c r="Z68" s="280"/>
    </row>
    <row r="69" spans="1:26" s="100" customFormat="1" ht="24" customHeight="1" x14ac:dyDescent="0.35">
      <c r="A69" s="281" t="s">
        <v>57</v>
      </c>
      <c r="B69" s="282"/>
      <c r="C69" s="282"/>
      <c r="D69" s="282"/>
      <c r="E69" s="282"/>
      <c r="F69" s="282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3" t="s">
        <v>59</v>
      </c>
      <c r="R69" s="284"/>
      <c r="S69" s="284"/>
      <c r="T69" s="284"/>
      <c r="U69" s="284"/>
      <c r="V69" s="284"/>
      <c r="W69" s="284"/>
      <c r="X69" s="284"/>
      <c r="Y69" s="284"/>
      <c r="Z69" s="285"/>
    </row>
    <row r="70" spans="1:26" s="100" customFormat="1" ht="24" customHeight="1" x14ac:dyDescent="0.35">
      <c r="A70" s="292" t="s">
        <v>56</v>
      </c>
      <c r="B70" s="293"/>
      <c r="C70" s="293"/>
      <c r="D70" s="293"/>
      <c r="E70" s="293"/>
      <c r="F70" s="293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286"/>
      <c r="R70" s="287"/>
      <c r="S70" s="287"/>
      <c r="T70" s="287"/>
      <c r="U70" s="287"/>
      <c r="V70" s="287"/>
      <c r="W70" s="287"/>
      <c r="X70" s="287"/>
      <c r="Y70" s="287"/>
      <c r="Z70" s="288"/>
    </row>
    <row r="71" spans="1:26" s="100" customFormat="1" ht="24" customHeight="1" thickBot="1" x14ac:dyDescent="0.4">
      <c r="A71" s="294" t="s">
        <v>64</v>
      </c>
      <c r="B71" s="295"/>
      <c r="C71" s="295"/>
      <c r="D71" s="295"/>
      <c r="E71" s="295"/>
      <c r="F71" s="295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1.75</v>
      </c>
      <c r="Q71" s="289"/>
      <c r="R71" s="290"/>
      <c r="S71" s="290"/>
      <c r="T71" s="290"/>
      <c r="U71" s="290"/>
      <c r="V71" s="290"/>
      <c r="W71" s="290"/>
      <c r="X71" s="290"/>
      <c r="Y71" s="290"/>
      <c r="Z71" s="291"/>
    </row>
    <row r="72" spans="1:26" s="100" customFormat="1" ht="15" customHeight="1" thickBot="1" x14ac:dyDescent="0.4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5">
      <c r="A73" s="303" t="s">
        <v>71</v>
      </c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s="100" customFormat="1" ht="15" customHeight="1" x14ac:dyDescent="0.35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5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5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4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4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5">
      <c r="A79" s="159" t="s">
        <v>132</v>
      </c>
      <c r="B79" s="148"/>
      <c r="C79" s="148"/>
      <c r="D79" s="149"/>
      <c r="E79" s="210"/>
      <c r="F79" s="211"/>
      <c r="G79" s="211"/>
      <c r="H79" s="214" t="s">
        <v>129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306" t="s">
        <v>129</v>
      </c>
      <c r="T79" s="306"/>
      <c r="U79" s="226" t="s">
        <v>25</v>
      </c>
      <c r="V79" s="226"/>
      <c r="W79" s="226" t="s">
        <v>26</v>
      </c>
      <c r="X79" s="228"/>
      <c r="Y79" s="146"/>
      <c r="Z79" s="147"/>
    </row>
    <row r="80" spans="1:26" s="100" customFormat="1" ht="15" customHeight="1" x14ac:dyDescent="0.35">
      <c r="A80" s="159" t="s">
        <v>130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307"/>
      <c r="T80" s="307"/>
      <c r="U80" s="227"/>
      <c r="V80" s="227"/>
      <c r="W80" s="227"/>
      <c r="X80" s="229"/>
      <c r="Y80" s="146"/>
      <c r="Z80" s="147"/>
    </row>
    <row r="81" spans="1:26" s="100" customFormat="1" ht="15" customHeight="1" x14ac:dyDescent="0.35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5">
      <c r="A82" s="153"/>
      <c r="B82" s="146"/>
      <c r="C82" s="146"/>
      <c r="D82" s="146"/>
      <c r="E82" s="190" t="s">
        <v>52</v>
      </c>
      <c r="F82" s="191"/>
      <c r="G82" s="191"/>
      <c r="H82" s="240"/>
      <c r="I82" s="240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2"/>
      <c r="T82" s="243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4">
      <c r="A83" s="153"/>
      <c r="B83" s="146"/>
      <c r="C83" s="146"/>
      <c r="D83" s="146"/>
      <c r="E83" s="230" t="s">
        <v>53</v>
      </c>
      <c r="F83" s="231"/>
      <c r="G83" s="231"/>
      <c r="H83" s="241"/>
      <c r="I83" s="241"/>
      <c r="J83" s="232"/>
      <c r="K83" s="232"/>
      <c r="L83" s="233"/>
      <c r="M83" s="234"/>
      <c r="N83" s="152"/>
      <c r="O83" s="152"/>
      <c r="P83" s="235" t="s">
        <v>53</v>
      </c>
      <c r="Q83" s="236"/>
      <c r="R83" s="236"/>
      <c r="S83" s="244"/>
      <c r="T83" s="245"/>
      <c r="U83" s="237"/>
      <c r="V83" s="238"/>
      <c r="W83" s="237"/>
      <c r="X83" s="239"/>
      <c r="Y83" s="146"/>
      <c r="Z83" s="147"/>
    </row>
    <row r="84" spans="1:26" s="100" customFormat="1" ht="15" customHeight="1" thickBot="1" x14ac:dyDescent="0.4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5">
      <c r="A85" s="264" t="s">
        <v>65</v>
      </c>
      <c r="B85" s="266" t="s">
        <v>35</v>
      </c>
      <c r="C85" s="268" t="s">
        <v>45</v>
      </c>
      <c r="D85" s="270" t="s">
        <v>43</v>
      </c>
      <c r="E85" s="253"/>
      <c r="F85" s="271"/>
      <c r="G85" s="272" t="s">
        <v>46</v>
      </c>
      <c r="H85" s="273"/>
      <c r="I85" s="273"/>
      <c r="J85" s="273"/>
      <c r="K85" s="273"/>
      <c r="L85" s="273"/>
      <c r="M85" s="273"/>
      <c r="N85" s="273"/>
      <c r="O85" s="273"/>
      <c r="P85" s="274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5">
      <c r="A86" s="265"/>
      <c r="B86" s="267"/>
      <c r="C86" s="269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5">
      <c r="A87" s="160" t="str">
        <f>'Weekly Menus'!C7</f>
        <v>Teriyaki Chicken</v>
      </c>
      <c r="B87" s="120"/>
      <c r="C87" s="96" t="str">
        <f>'9-12'!B64</f>
        <v>2 oz. (1/2 cup)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58"/>
      <c r="R87" s="258"/>
      <c r="S87" s="259"/>
      <c r="T87" s="260"/>
      <c r="U87" s="258"/>
      <c r="V87" s="259"/>
      <c r="W87" s="261"/>
      <c r="X87" s="262"/>
      <c r="Y87" s="262"/>
      <c r="Z87" s="263"/>
    </row>
    <row r="88" spans="1:26" s="100" customFormat="1" ht="24" customHeight="1" x14ac:dyDescent="0.35">
      <c r="A88" s="160" t="str">
        <f>'Weekly Menus'!C8</f>
        <v>Teriyaki Tofu</v>
      </c>
      <c r="B88" s="120"/>
      <c r="C88" s="96" t="str">
        <f>'9-12'!B65</f>
        <v xml:space="preserve">4.4 oz. 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58"/>
      <c r="R88" s="258"/>
      <c r="S88" s="259"/>
      <c r="T88" s="260"/>
      <c r="U88" s="258"/>
      <c r="V88" s="259"/>
      <c r="W88" s="261"/>
      <c r="X88" s="262"/>
      <c r="Y88" s="262"/>
      <c r="Z88" s="263"/>
    </row>
    <row r="89" spans="1:26" s="100" customFormat="1" ht="24" customHeight="1" x14ac:dyDescent="0.35">
      <c r="A89" s="160" t="str">
        <f>'Weekly Menus'!C9</f>
        <v>Brown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58"/>
      <c r="R89" s="258"/>
      <c r="S89" s="259"/>
      <c r="T89" s="260"/>
      <c r="U89" s="258"/>
      <c r="V89" s="259"/>
      <c r="W89" s="261"/>
      <c r="X89" s="262"/>
      <c r="Y89" s="262"/>
      <c r="Z89" s="263"/>
    </row>
    <row r="90" spans="1:26" s="100" customFormat="1" ht="24" customHeight="1" x14ac:dyDescent="0.35">
      <c r="A90" s="160" t="str">
        <f>'Weekly Menus'!C10</f>
        <v>Broccoli, Garlic &amp; Carrot Stir Fry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0.25</v>
      </c>
      <c r="K90" s="104">
        <f>'9-12'!H67</f>
        <v>0.25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58"/>
      <c r="R90" s="258"/>
      <c r="S90" s="259"/>
      <c r="T90" s="260"/>
      <c r="U90" s="258"/>
      <c r="V90" s="259"/>
      <c r="W90" s="261"/>
      <c r="X90" s="262"/>
      <c r="Y90" s="262"/>
      <c r="Z90" s="263"/>
    </row>
    <row r="91" spans="1:26" s="100" customFormat="1" ht="24" customHeight="1" x14ac:dyDescent="0.35">
      <c r="A91" s="160" t="str">
        <f>'Weekly Menus'!C11</f>
        <v>Peas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0.5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58"/>
      <c r="R91" s="258"/>
      <c r="S91" s="259"/>
      <c r="T91" s="260"/>
      <c r="U91" s="258"/>
      <c r="V91" s="259"/>
      <c r="W91" s="261"/>
      <c r="X91" s="262"/>
      <c r="Y91" s="262"/>
      <c r="Z91" s="263"/>
    </row>
    <row r="92" spans="1:26" s="100" customFormat="1" ht="24" customHeight="1" x14ac:dyDescent="0.35">
      <c r="A92" s="160" t="str">
        <f>'Weekly Menus'!C12</f>
        <v xml:space="preserve">Fruit Selection 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58"/>
      <c r="R92" s="258"/>
      <c r="S92" s="259"/>
      <c r="T92" s="260"/>
      <c r="U92" s="258"/>
      <c r="V92" s="259"/>
      <c r="W92" s="261"/>
      <c r="X92" s="262"/>
      <c r="Y92" s="262"/>
      <c r="Z92" s="263"/>
    </row>
    <row r="93" spans="1:26" s="100" customFormat="1" ht="24" customHeight="1" x14ac:dyDescent="0.35">
      <c r="A93" s="160" t="str">
        <f>'Weekly Menus'!C13</f>
        <v xml:space="preserve">Fruit Selection 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58"/>
      <c r="R93" s="258"/>
      <c r="S93" s="259"/>
      <c r="T93" s="260"/>
      <c r="U93" s="258"/>
      <c r="V93" s="259"/>
      <c r="W93" s="261"/>
      <c r="X93" s="262"/>
      <c r="Y93" s="262"/>
      <c r="Z93" s="263"/>
    </row>
    <row r="94" spans="1:26" s="100" customFormat="1" ht="24" customHeight="1" x14ac:dyDescent="0.35">
      <c r="A94" s="160" t="str">
        <f>'Weekly Menus'!C14</f>
        <v>Milk Selection</v>
      </c>
      <c r="B94" s="120"/>
      <c r="C94" s="96" t="str">
        <f>'9-12'!B71</f>
        <v xml:space="preserve">8 oz. 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58"/>
      <c r="R94" s="258"/>
      <c r="S94" s="259"/>
      <c r="T94" s="260"/>
      <c r="U94" s="258"/>
      <c r="V94" s="259"/>
      <c r="W94" s="261"/>
      <c r="X94" s="262"/>
      <c r="Y94" s="262"/>
      <c r="Z94" s="263"/>
    </row>
    <row r="95" spans="1:26" s="100" customFormat="1" ht="24" customHeight="1" x14ac:dyDescent="0.35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58"/>
      <c r="R95" s="258"/>
      <c r="S95" s="259"/>
      <c r="T95" s="260"/>
      <c r="U95" s="258"/>
      <c r="V95" s="259"/>
      <c r="W95" s="261"/>
      <c r="X95" s="262"/>
      <c r="Y95" s="262"/>
      <c r="Z95" s="263"/>
    </row>
    <row r="96" spans="1:26" s="100" customFormat="1" ht="24" customHeight="1" x14ac:dyDescent="0.35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58"/>
      <c r="R96" s="258"/>
      <c r="S96" s="259"/>
      <c r="T96" s="260"/>
      <c r="U96" s="258"/>
      <c r="V96" s="259"/>
      <c r="W96" s="261"/>
      <c r="X96" s="262"/>
      <c r="Y96" s="262"/>
      <c r="Z96" s="263"/>
    </row>
    <row r="97" spans="1:26" s="100" customFormat="1" ht="24" customHeight="1" x14ac:dyDescent="0.35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58"/>
      <c r="R97" s="258"/>
      <c r="S97" s="259"/>
      <c r="T97" s="260"/>
      <c r="U97" s="258"/>
      <c r="V97" s="259"/>
      <c r="W97" s="279"/>
      <c r="X97" s="279"/>
      <c r="Y97" s="279"/>
      <c r="Z97" s="280"/>
    </row>
    <row r="98" spans="1:26" s="100" customFormat="1" ht="24" customHeight="1" x14ac:dyDescent="0.35">
      <c r="A98" s="160"/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58"/>
      <c r="R98" s="258"/>
      <c r="S98" s="259"/>
      <c r="T98" s="260"/>
      <c r="U98" s="258"/>
      <c r="V98" s="259"/>
      <c r="W98" s="279"/>
      <c r="X98" s="279"/>
      <c r="Y98" s="279"/>
      <c r="Z98" s="280"/>
    </row>
    <row r="99" spans="1:26" s="100" customFormat="1" ht="24" customHeight="1" x14ac:dyDescent="0.35">
      <c r="A99" s="160">
        <f>'Weekly Menus'!C18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58"/>
      <c r="R99" s="258"/>
      <c r="S99" s="259"/>
      <c r="T99" s="260"/>
      <c r="U99" s="258"/>
      <c r="V99" s="259"/>
      <c r="W99" s="279"/>
      <c r="X99" s="279"/>
      <c r="Y99" s="279"/>
      <c r="Z99" s="280"/>
    </row>
    <row r="100" spans="1:26" s="100" customFormat="1" ht="24" customHeight="1" x14ac:dyDescent="0.35">
      <c r="A100" s="160">
        <f>'Weekly Menus'!C19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58"/>
      <c r="R100" s="258"/>
      <c r="S100" s="259"/>
      <c r="T100" s="260"/>
      <c r="U100" s="258"/>
      <c r="V100" s="259"/>
      <c r="W100" s="279"/>
      <c r="X100" s="279"/>
      <c r="Y100" s="279"/>
      <c r="Z100" s="280"/>
    </row>
    <row r="101" spans="1:26" s="100" customFormat="1" ht="24" customHeight="1" x14ac:dyDescent="0.35">
      <c r="A101" s="160">
        <f>'Weekly Menus'!C20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58"/>
      <c r="R101" s="258"/>
      <c r="S101" s="259"/>
      <c r="T101" s="260"/>
      <c r="U101" s="258"/>
      <c r="V101" s="259"/>
      <c r="W101" s="279"/>
      <c r="X101" s="279"/>
      <c r="Y101" s="279"/>
      <c r="Z101" s="280"/>
    </row>
    <row r="102" spans="1:26" s="100" customFormat="1" ht="24" customHeight="1" x14ac:dyDescent="0.35">
      <c r="A102" s="160">
        <f>'Weekly Menus'!C21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58"/>
      <c r="R102" s="258"/>
      <c r="S102" s="259"/>
      <c r="T102" s="260"/>
      <c r="U102" s="258"/>
      <c r="V102" s="259"/>
      <c r="W102" s="279"/>
      <c r="X102" s="279"/>
      <c r="Y102" s="279"/>
      <c r="Z102" s="280"/>
    </row>
    <row r="103" spans="1:26" s="100" customFormat="1" ht="24" customHeight="1" x14ac:dyDescent="0.35">
      <c r="A103" s="160">
        <f>'Weekly Menus'!C22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58"/>
      <c r="R103" s="258"/>
      <c r="S103" s="259"/>
      <c r="T103" s="260"/>
      <c r="U103" s="258"/>
      <c r="V103" s="259"/>
      <c r="W103" s="279"/>
      <c r="X103" s="279"/>
      <c r="Y103" s="279"/>
      <c r="Z103" s="280"/>
    </row>
    <row r="104" spans="1:26" s="100" customFormat="1" ht="24" customHeight="1" thickBot="1" x14ac:dyDescent="0.4">
      <c r="A104" s="160">
        <f>'Weekly Menus'!C23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58"/>
      <c r="R104" s="258"/>
      <c r="S104" s="259"/>
      <c r="T104" s="260"/>
      <c r="U104" s="258"/>
      <c r="V104" s="259"/>
      <c r="W104" s="279"/>
      <c r="X104" s="279"/>
      <c r="Y104" s="279"/>
      <c r="Z104" s="280"/>
    </row>
    <row r="105" spans="1:26" s="100" customFormat="1" ht="24" customHeight="1" x14ac:dyDescent="0.35">
      <c r="A105" s="281" t="s">
        <v>57</v>
      </c>
      <c r="B105" s="282"/>
      <c r="C105" s="282"/>
      <c r="D105" s="282"/>
      <c r="E105" s="282"/>
      <c r="F105" s="282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3" t="s">
        <v>59</v>
      </c>
      <c r="R105" s="284"/>
      <c r="S105" s="284"/>
      <c r="T105" s="284"/>
      <c r="U105" s="284"/>
      <c r="V105" s="284"/>
      <c r="W105" s="284"/>
      <c r="X105" s="284"/>
      <c r="Y105" s="284"/>
      <c r="Z105" s="285"/>
    </row>
    <row r="106" spans="1:26" s="100" customFormat="1" ht="24" customHeight="1" x14ac:dyDescent="0.35">
      <c r="A106" s="292" t="s">
        <v>56</v>
      </c>
      <c r="B106" s="293"/>
      <c r="C106" s="293"/>
      <c r="D106" s="293"/>
      <c r="E106" s="293"/>
      <c r="F106" s="293"/>
      <c r="G106" s="102">
        <f>FLOOR(SUM(G87:G104),0.25)</f>
        <v>2</v>
      </c>
      <c r="H106" s="102">
        <f>FLOOR(SUM(H87:H104),0.25)</f>
        <v>1</v>
      </c>
      <c r="I106" s="102">
        <f t="shared" ref="I106:P106" si="7">SUM(I87:I104)</f>
        <v>1</v>
      </c>
      <c r="J106" s="102">
        <f t="shared" si="7"/>
        <v>0.25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286"/>
      <c r="R106" s="287"/>
      <c r="S106" s="287"/>
      <c r="T106" s="287"/>
      <c r="U106" s="287"/>
      <c r="V106" s="287"/>
      <c r="W106" s="287"/>
      <c r="X106" s="287"/>
      <c r="Y106" s="287"/>
      <c r="Z106" s="288"/>
    </row>
    <row r="107" spans="1:26" s="100" customFormat="1" ht="24" customHeight="1" thickBot="1" x14ac:dyDescent="0.4">
      <c r="A107" s="294" t="s">
        <v>64</v>
      </c>
      <c r="B107" s="295"/>
      <c r="C107" s="295"/>
      <c r="D107" s="295"/>
      <c r="E107" s="295"/>
      <c r="F107" s="295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0.75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2.75</v>
      </c>
      <c r="Q107" s="289"/>
      <c r="R107" s="290"/>
      <c r="S107" s="290"/>
      <c r="T107" s="290"/>
      <c r="U107" s="290"/>
      <c r="V107" s="290"/>
      <c r="W107" s="290"/>
      <c r="X107" s="290"/>
      <c r="Y107" s="290"/>
      <c r="Z107" s="291"/>
    </row>
    <row r="108" spans="1:26" s="100" customFormat="1" ht="15" customHeight="1" thickBot="1" x14ac:dyDescent="0.4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5">
      <c r="A109" s="303" t="s">
        <v>71</v>
      </c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5"/>
    </row>
    <row r="110" spans="1:26" s="100" customFormat="1" ht="15" customHeight="1" x14ac:dyDescent="0.35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5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5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4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4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5">
      <c r="A115" s="159" t="s">
        <v>132</v>
      </c>
      <c r="B115" s="148"/>
      <c r="C115" s="148"/>
      <c r="D115" s="149"/>
      <c r="E115" s="210"/>
      <c r="F115" s="211"/>
      <c r="G115" s="211"/>
      <c r="H115" s="214" t="s">
        <v>129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306" t="s">
        <v>129</v>
      </c>
      <c r="T115" s="306"/>
      <c r="U115" s="226" t="s">
        <v>25</v>
      </c>
      <c r="V115" s="226"/>
      <c r="W115" s="226" t="s">
        <v>26</v>
      </c>
      <c r="X115" s="228"/>
      <c r="Y115" s="146"/>
      <c r="Z115" s="147"/>
    </row>
    <row r="116" spans="1:26" s="100" customFormat="1" ht="15" customHeight="1" x14ac:dyDescent="0.35">
      <c r="A116" s="159" t="s">
        <v>130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307"/>
      <c r="T116" s="307"/>
      <c r="U116" s="227"/>
      <c r="V116" s="227"/>
      <c r="W116" s="227"/>
      <c r="X116" s="229"/>
      <c r="Y116" s="146"/>
      <c r="Z116" s="147"/>
    </row>
    <row r="117" spans="1:26" s="100" customFormat="1" ht="15" customHeight="1" x14ac:dyDescent="0.35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5">
      <c r="A118" s="153"/>
      <c r="B118" s="146"/>
      <c r="C118" s="146"/>
      <c r="D118" s="146"/>
      <c r="E118" s="190" t="s">
        <v>52</v>
      </c>
      <c r="F118" s="191"/>
      <c r="G118" s="191"/>
      <c r="H118" s="240"/>
      <c r="I118" s="240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2"/>
      <c r="T118" s="243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4">
      <c r="A119" s="153"/>
      <c r="B119" s="146"/>
      <c r="C119" s="146"/>
      <c r="D119" s="146"/>
      <c r="E119" s="230" t="s">
        <v>53</v>
      </c>
      <c r="F119" s="231"/>
      <c r="G119" s="231"/>
      <c r="H119" s="241"/>
      <c r="I119" s="241"/>
      <c r="J119" s="232"/>
      <c r="K119" s="232"/>
      <c r="L119" s="233"/>
      <c r="M119" s="234"/>
      <c r="N119" s="152"/>
      <c r="O119" s="152"/>
      <c r="P119" s="235" t="s">
        <v>53</v>
      </c>
      <c r="Q119" s="236"/>
      <c r="R119" s="236"/>
      <c r="S119" s="244"/>
      <c r="T119" s="245"/>
      <c r="U119" s="237"/>
      <c r="V119" s="238"/>
      <c r="W119" s="237"/>
      <c r="X119" s="239"/>
      <c r="Y119" s="146"/>
      <c r="Z119" s="147"/>
    </row>
    <row r="120" spans="1:26" s="100" customFormat="1" ht="15" customHeight="1" thickBot="1" x14ac:dyDescent="0.4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5">
      <c r="A121" s="264" t="s">
        <v>65</v>
      </c>
      <c r="B121" s="266" t="s">
        <v>35</v>
      </c>
      <c r="C121" s="268" t="s">
        <v>45</v>
      </c>
      <c r="D121" s="270" t="s">
        <v>43</v>
      </c>
      <c r="E121" s="253"/>
      <c r="F121" s="271"/>
      <c r="G121" s="272" t="s">
        <v>46</v>
      </c>
      <c r="H121" s="273"/>
      <c r="I121" s="273"/>
      <c r="J121" s="273"/>
      <c r="K121" s="273"/>
      <c r="L121" s="273"/>
      <c r="M121" s="273"/>
      <c r="N121" s="273"/>
      <c r="O121" s="273"/>
      <c r="P121" s="274"/>
      <c r="Q121" s="275" t="s">
        <v>36</v>
      </c>
      <c r="R121" s="247"/>
      <c r="S121" s="276"/>
      <c r="T121" s="246" t="s">
        <v>37</v>
      </c>
      <c r="U121" s="247"/>
      <c r="V121" s="248"/>
      <c r="W121" s="252" t="s">
        <v>38</v>
      </c>
      <c r="X121" s="253"/>
      <c r="Y121" s="253"/>
      <c r="Z121" s="254"/>
    </row>
    <row r="122" spans="1:26" s="100" customFormat="1" ht="75" customHeight="1" x14ac:dyDescent="0.35">
      <c r="A122" s="265"/>
      <c r="B122" s="267"/>
      <c r="C122" s="269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7"/>
      <c r="R122" s="250"/>
      <c r="S122" s="278"/>
      <c r="T122" s="249"/>
      <c r="U122" s="250"/>
      <c r="V122" s="251"/>
      <c r="W122" s="255"/>
      <c r="X122" s="256"/>
      <c r="Y122" s="256"/>
      <c r="Z122" s="257"/>
    </row>
    <row r="123" spans="1:26" s="100" customFormat="1" ht="24" customHeight="1" x14ac:dyDescent="0.35">
      <c r="A123" s="160" t="str">
        <f>'Weekly Menus'!D7</f>
        <v>Meatball Sub Sandwich on WG  Bun</v>
      </c>
      <c r="B123" s="120"/>
      <c r="C123" s="96" t="str">
        <f>'9-12'!B93</f>
        <v>5 meatballs</v>
      </c>
      <c r="D123" s="122"/>
      <c r="E123" s="123"/>
      <c r="F123" s="124"/>
      <c r="G123" s="106">
        <f>'9-12'!C93</f>
        <v>2</v>
      </c>
      <c r="H123" s="104">
        <f>'9-12'!D93</f>
        <v>2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58"/>
      <c r="R123" s="258"/>
      <c r="S123" s="259"/>
      <c r="T123" s="260"/>
      <c r="U123" s="258"/>
      <c r="V123" s="259"/>
      <c r="W123" s="261"/>
      <c r="X123" s="262"/>
      <c r="Y123" s="262"/>
      <c r="Z123" s="263"/>
    </row>
    <row r="124" spans="1:26" s="100" customFormat="1" ht="24" customHeight="1" x14ac:dyDescent="0.35">
      <c r="A124" s="160" t="str">
        <f>'Weekly Menus'!D8</f>
        <v>Mozzarella Cheese</v>
      </c>
      <c r="B124" s="120"/>
      <c r="C124" s="96" t="str">
        <f>'9-12'!B94</f>
        <v xml:space="preserve">2 T. </v>
      </c>
      <c r="D124" s="122"/>
      <c r="E124" s="123"/>
      <c r="F124" s="124"/>
      <c r="G124" s="106">
        <f>'9-12'!C94</f>
        <v>0.25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58"/>
      <c r="R124" s="258"/>
      <c r="S124" s="259"/>
      <c r="T124" s="260"/>
      <c r="U124" s="258"/>
      <c r="V124" s="259"/>
      <c r="W124" s="261"/>
      <c r="X124" s="262"/>
      <c r="Y124" s="262"/>
      <c r="Z124" s="263"/>
    </row>
    <row r="125" spans="1:26" s="100" customFormat="1" ht="24" customHeight="1" x14ac:dyDescent="0.35">
      <c r="A125" s="160" t="str">
        <f>'Weekly Menus'!D9</f>
        <v>Falafel with Tzatzki Sauce on WG Bun</v>
      </c>
      <c r="B125" s="120"/>
      <c r="C125" s="96" t="str">
        <f>'9-12'!B95</f>
        <v>4 Felafel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58"/>
      <c r="R125" s="258"/>
      <c r="S125" s="259"/>
      <c r="T125" s="260"/>
      <c r="U125" s="258"/>
      <c r="V125" s="259"/>
      <c r="W125" s="261"/>
      <c r="X125" s="262"/>
      <c r="Y125" s="262"/>
      <c r="Z125" s="263"/>
    </row>
    <row r="126" spans="1:26" s="100" customFormat="1" ht="24" customHeight="1" x14ac:dyDescent="0.35">
      <c r="A126" s="160" t="str">
        <f>'Weekly Menus'!D10</f>
        <v>Roasted Carrot Coins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0.5</v>
      </c>
      <c r="L126" s="104">
        <f>'9-12'!I96</f>
        <v>0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58"/>
      <c r="R126" s="258"/>
      <c r="S126" s="259"/>
      <c r="T126" s="260"/>
      <c r="U126" s="258"/>
      <c r="V126" s="259"/>
      <c r="W126" s="261"/>
      <c r="X126" s="262"/>
      <c r="Y126" s="262"/>
      <c r="Z126" s="263"/>
    </row>
    <row r="127" spans="1:26" s="100" customFormat="1" ht="24" customHeight="1" x14ac:dyDescent="0.35">
      <c r="A127" s="160" t="str">
        <f>'Weekly Menus'!D11</f>
        <v>Italian Chick Pea Salad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0.5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58"/>
      <c r="R127" s="258"/>
      <c r="S127" s="259"/>
      <c r="T127" s="260"/>
      <c r="U127" s="258"/>
      <c r="V127" s="259"/>
      <c r="W127" s="261"/>
      <c r="X127" s="262"/>
      <c r="Y127" s="262"/>
      <c r="Z127" s="263"/>
    </row>
    <row r="128" spans="1:26" s="100" customFormat="1" ht="24" customHeight="1" x14ac:dyDescent="0.35">
      <c r="A128" s="160" t="str">
        <f>'Weekly Menus'!D12</f>
        <v>Fruit Selection</v>
      </c>
      <c r="B128" s="120"/>
      <c r="C128" s="96" t="str">
        <f>'9-12'!B98</f>
        <v xml:space="preserve">1/2 cup 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58"/>
      <c r="R128" s="258"/>
      <c r="S128" s="259"/>
      <c r="T128" s="260"/>
      <c r="U128" s="258"/>
      <c r="V128" s="259"/>
      <c r="W128" s="261"/>
      <c r="X128" s="262"/>
      <c r="Y128" s="262"/>
      <c r="Z128" s="263"/>
    </row>
    <row r="129" spans="1:26" s="100" customFormat="1" ht="24" customHeight="1" x14ac:dyDescent="0.35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58"/>
      <c r="R129" s="258"/>
      <c r="S129" s="259"/>
      <c r="T129" s="260"/>
      <c r="U129" s="258"/>
      <c r="V129" s="259"/>
      <c r="W129" s="261"/>
      <c r="X129" s="262"/>
      <c r="Y129" s="262"/>
      <c r="Z129" s="263"/>
    </row>
    <row r="130" spans="1:26" s="100" customFormat="1" ht="24" customHeight="1" x14ac:dyDescent="0.35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58"/>
      <c r="R130" s="258"/>
      <c r="S130" s="259"/>
      <c r="T130" s="260"/>
      <c r="U130" s="258"/>
      <c r="V130" s="259"/>
      <c r="W130" s="261"/>
      <c r="X130" s="262"/>
      <c r="Y130" s="262"/>
      <c r="Z130" s="263"/>
    </row>
    <row r="131" spans="1:26" s="100" customFormat="1" ht="24" customHeight="1" x14ac:dyDescent="0.35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58"/>
      <c r="R131" s="258"/>
      <c r="S131" s="259"/>
      <c r="T131" s="260"/>
      <c r="U131" s="258"/>
      <c r="V131" s="259"/>
      <c r="W131" s="261"/>
      <c r="X131" s="262"/>
      <c r="Y131" s="262"/>
      <c r="Z131" s="263"/>
    </row>
    <row r="132" spans="1:26" s="100" customFormat="1" ht="24" customHeight="1" x14ac:dyDescent="0.35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58"/>
      <c r="R132" s="258"/>
      <c r="S132" s="259"/>
      <c r="T132" s="260"/>
      <c r="U132" s="258"/>
      <c r="V132" s="259"/>
      <c r="W132" s="261"/>
      <c r="X132" s="262"/>
      <c r="Y132" s="262"/>
      <c r="Z132" s="263"/>
    </row>
    <row r="133" spans="1:26" s="100" customFormat="1" ht="24" customHeight="1" x14ac:dyDescent="0.35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58"/>
      <c r="R133" s="258"/>
      <c r="S133" s="259"/>
      <c r="T133" s="260"/>
      <c r="U133" s="258"/>
      <c r="V133" s="259"/>
      <c r="W133" s="279"/>
      <c r="X133" s="279"/>
      <c r="Y133" s="279"/>
      <c r="Z133" s="280"/>
    </row>
    <row r="134" spans="1:26" s="100" customFormat="1" ht="24" customHeight="1" x14ac:dyDescent="0.35">
      <c r="A134" s="160"/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58"/>
      <c r="R134" s="258"/>
      <c r="S134" s="259"/>
      <c r="T134" s="260"/>
      <c r="U134" s="258"/>
      <c r="V134" s="259"/>
      <c r="W134" s="279"/>
      <c r="X134" s="279"/>
      <c r="Y134" s="279"/>
      <c r="Z134" s="280"/>
    </row>
    <row r="135" spans="1:26" s="100" customFormat="1" ht="24" customHeight="1" x14ac:dyDescent="0.35">
      <c r="A135" s="160">
        <f>'Weekly Menus'!D18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58"/>
      <c r="R135" s="258"/>
      <c r="S135" s="259"/>
      <c r="T135" s="260"/>
      <c r="U135" s="258"/>
      <c r="V135" s="259"/>
      <c r="W135" s="279"/>
      <c r="X135" s="279"/>
      <c r="Y135" s="279"/>
      <c r="Z135" s="280"/>
    </row>
    <row r="136" spans="1:26" s="100" customFormat="1" ht="24" customHeight="1" x14ac:dyDescent="0.35">
      <c r="A136" s="160">
        <f>'Weekly Menus'!D19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58"/>
      <c r="R136" s="258"/>
      <c r="S136" s="259"/>
      <c r="T136" s="260"/>
      <c r="U136" s="258"/>
      <c r="V136" s="259"/>
      <c r="W136" s="279"/>
      <c r="X136" s="279"/>
      <c r="Y136" s="279"/>
      <c r="Z136" s="280"/>
    </row>
    <row r="137" spans="1:26" s="100" customFormat="1" ht="24" customHeight="1" x14ac:dyDescent="0.35">
      <c r="A137" s="160">
        <f>'Weekly Menus'!D20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58"/>
      <c r="R137" s="258"/>
      <c r="S137" s="259"/>
      <c r="T137" s="260"/>
      <c r="U137" s="258"/>
      <c r="V137" s="259"/>
      <c r="W137" s="279"/>
      <c r="X137" s="279"/>
      <c r="Y137" s="279"/>
      <c r="Z137" s="280"/>
    </row>
    <row r="138" spans="1:26" s="100" customFormat="1" ht="24" customHeight="1" x14ac:dyDescent="0.35">
      <c r="A138" s="160">
        <f>'Weekly Menus'!D21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58"/>
      <c r="R138" s="258"/>
      <c r="S138" s="259"/>
      <c r="T138" s="260"/>
      <c r="U138" s="258"/>
      <c r="V138" s="259"/>
      <c r="W138" s="279"/>
      <c r="X138" s="279"/>
      <c r="Y138" s="279"/>
      <c r="Z138" s="280"/>
    </row>
    <row r="139" spans="1:26" s="100" customFormat="1" ht="24" customHeight="1" x14ac:dyDescent="0.35">
      <c r="A139" s="160">
        <f>'Weekly Menus'!D22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58"/>
      <c r="R139" s="258"/>
      <c r="S139" s="259"/>
      <c r="T139" s="260"/>
      <c r="U139" s="258"/>
      <c r="V139" s="259"/>
      <c r="W139" s="279"/>
      <c r="X139" s="279"/>
      <c r="Y139" s="279"/>
      <c r="Z139" s="280"/>
    </row>
    <row r="140" spans="1:26" s="100" customFormat="1" ht="24" customHeight="1" thickBot="1" x14ac:dyDescent="0.4">
      <c r="A140" s="160">
        <f>'Weekly Menus'!D23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58"/>
      <c r="R140" s="258"/>
      <c r="S140" s="259"/>
      <c r="T140" s="260"/>
      <c r="U140" s="258"/>
      <c r="V140" s="259"/>
      <c r="W140" s="279"/>
      <c r="X140" s="279"/>
      <c r="Y140" s="279"/>
      <c r="Z140" s="280"/>
    </row>
    <row r="141" spans="1:26" s="100" customFormat="1" ht="24" customHeight="1" x14ac:dyDescent="0.35">
      <c r="A141" s="281" t="s">
        <v>57</v>
      </c>
      <c r="B141" s="282"/>
      <c r="C141" s="282"/>
      <c r="D141" s="282"/>
      <c r="E141" s="282"/>
      <c r="F141" s="282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3" t="s">
        <v>59</v>
      </c>
      <c r="R141" s="284"/>
      <c r="S141" s="284"/>
      <c r="T141" s="284"/>
      <c r="U141" s="284"/>
      <c r="V141" s="284"/>
      <c r="W141" s="284"/>
      <c r="X141" s="284"/>
      <c r="Y141" s="284"/>
      <c r="Z141" s="285"/>
    </row>
    <row r="142" spans="1:26" s="100" customFormat="1" ht="24" customHeight="1" x14ac:dyDescent="0.35">
      <c r="A142" s="292" t="s">
        <v>56</v>
      </c>
      <c r="B142" s="293"/>
      <c r="C142" s="293"/>
      <c r="D142" s="293"/>
      <c r="E142" s="293"/>
      <c r="F142" s="293"/>
      <c r="G142" s="102">
        <f>FLOOR(SUM(G123:G140),0.25)</f>
        <v>2.25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286"/>
      <c r="R142" s="287"/>
      <c r="S142" s="287"/>
      <c r="T142" s="287"/>
      <c r="U142" s="287"/>
      <c r="V142" s="287"/>
      <c r="W142" s="287"/>
      <c r="X142" s="287"/>
      <c r="Y142" s="287"/>
      <c r="Z142" s="288"/>
    </row>
    <row r="143" spans="1:26" s="100" customFormat="1" ht="24" customHeight="1" thickBot="1" x14ac:dyDescent="0.4">
      <c r="A143" s="294" t="s">
        <v>64</v>
      </c>
      <c r="B143" s="295"/>
      <c r="C143" s="295"/>
      <c r="D143" s="295"/>
      <c r="E143" s="295"/>
      <c r="F143" s="295"/>
      <c r="G143" s="103">
        <f t="shared" ref="G143:P143" si="11">SUM(G34,G70,G106,G142)</f>
        <v>8.25</v>
      </c>
      <c r="H143" s="103">
        <f t="shared" si="11"/>
        <v>8</v>
      </c>
      <c r="I143" s="103">
        <f t="shared" si="11"/>
        <v>4</v>
      </c>
      <c r="J143" s="103">
        <f t="shared" si="11"/>
        <v>0.75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</v>
      </c>
      <c r="O143" s="103">
        <f t="shared" si="11"/>
        <v>0</v>
      </c>
      <c r="P143" s="111">
        <f t="shared" si="11"/>
        <v>3.75</v>
      </c>
      <c r="Q143" s="289"/>
      <c r="R143" s="290"/>
      <c r="S143" s="290"/>
      <c r="T143" s="290"/>
      <c r="U143" s="290"/>
      <c r="V143" s="290"/>
      <c r="W143" s="290"/>
      <c r="X143" s="290"/>
      <c r="Y143" s="290"/>
      <c r="Z143" s="291"/>
    </row>
    <row r="144" spans="1:26" s="100" customFormat="1" ht="15" customHeight="1" thickBot="1" x14ac:dyDescent="0.4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5">
      <c r="A145" s="303" t="s">
        <v>71</v>
      </c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5"/>
    </row>
    <row r="146" spans="1:26" s="100" customFormat="1" ht="15" customHeight="1" x14ac:dyDescent="0.35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5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5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4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4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5">
      <c r="A151" s="159" t="s">
        <v>132</v>
      </c>
      <c r="B151" s="148"/>
      <c r="C151" s="148"/>
      <c r="D151" s="149"/>
      <c r="E151" s="210"/>
      <c r="F151" s="211"/>
      <c r="G151" s="211"/>
      <c r="H151" s="214" t="s">
        <v>129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306" t="s">
        <v>129</v>
      </c>
      <c r="T151" s="306"/>
      <c r="U151" s="226" t="s">
        <v>25</v>
      </c>
      <c r="V151" s="226"/>
      <c r="W151" s="226" t="s">
        <v>26</v>
      </c>
      <c r="X151" s="228"/>
      <c r="Y151" s="146"/>
      <c r="Z151" s="147"/>
    </row>
    <row r="152" spans="1:26" s="100" customFormat="1" ht="15" customHeight="1" x14ac:dyDescent="0.35">
      <c r="A152" s="159" t="s">
        <v>130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307"/>
      <c r="T152" s="307"/>
      <c r="U152" s="227"/>
      <c r="V152" s="227"/>
      <c r="W152" s="227"/>
      <c r="X152" s="229"/>
      <c r="Y152" s="146"/>
      <c r="Z152" s="147"/>
    </row>
    <row r="153" spans="1:26" s="100" customFormat="1" ht="15" customHeight="1" x14ac:dyDescent="0.35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5">
      <c r="A154" s="153"/>
      <c r="B154" s="146"/>
      <c r="C154" s="146"/>
      <c r="D154" s="146"/>
      <c r="E154" s="190" t="s">
        <v>52</v>
      </c>
      <c r="F154" s="191"/>
      <c r="G154" s="191"/>
      <c r="H154" s="240"/>
      <c r="I154" s="240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2"/>
      <c r="T154" s="243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4">
      <c r="A155" s="153"/>
      <c r="B155" s="146"/>
      <c r="C155" s="146"/>
      <c r="D155" s="146"/>
      <c r="E155" s="230" t="s">
        <v>53</v>
      </c>
      <c r="F155" s="231"/>
      <c r="G155" s="231"/>
      <c r="H155" s="241"/>
      <c r="I155" s="241"/>
      <c r="J155" s="232"/>
      <c r="K155" s="232"/>
      <c r="L155" s="233"/>
      <c r="M155" s="234"/>
      <c r="N155" s="152"/>
      <c r="O155" s="152"/>
      <c r="P155" s="235" t="s">
        <v>53</v>
      </c>
      <c r="Q155" s="236"/>
      <c r="R155" s="236"/>
      <c r="S155" s="244"/>
      <c r="T155" s="245"/>
      <c r="U155" s="237"/>
      <c r="V155" s="238"/>
      <c r="W155" s="237"/>
      <c r="X155" s="239"/>
      <c r="Y155" s="146"/>
      <c r="Z155" s="147"/>
    </row>
    <row r="156" spans="1:26" s="100" customFormat="1" ht="15" customHeight="1" thickBot="1" x14ac:dyDescent="0.4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5">
      <c r="A157" s="264" t="s">
        <v>65</v>
      </c>
      <c r="B157" s="266" t="s">
        <v>35</v>
      </c>
      <c r="C157" s="268" t="s">
        <v>45</v>
      </c>
      <c r="D157" s="270" t="s">
        <v>43</v>
      </c>
      <c r="E157" s="253"/>
      <c r="F157" s="271"/>
      <c r="G157" s="272" t="s">
        <v>46</v>
      </c>
      <c r="H157" s="273"/>
      <c r="I157" s="273"/>
      <c r="J157" s="273"/>
      <c r="K157" s="273"/>
      <c r="L157" s="273"/>
      <c r="M157" s="273"/>
      <c r="N157" s="273"/>
      <c r="O157" s="273"/>
      <c r="P157" s="274"/>
      <c r="Q157" s="275" t="s">
        <v>36</v>
      </c>
      <c r="R157" s="247"/>
      <c r="S157" s="276"/>
      <c r="T157" s="246" t="s">
        <v>37</v>
      </c>
      <c r="U157" s="247"/>
      <c r="V157" s="248"/>
      <c r="W157" s="252" t="s">
        <v>38</v>
      </c>
      <c r="X157" s="253"/>
      <c r="Y157" s="253"/>
      <c r="Z157" s="254"/>
    </row>
    <row r="158" spans="1:26" s="100" customFormat="1" ht="75" customHeight="1" x14ac:dyDescent="0.35">
      <c r="A158" s="265"/>
      <c r="B158" s="267"/>
      <c r="C158" s="269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7"/>
      <c r="R158" s="250"/>
      <c r="S158" s="278"/>
      <c r="T158" s="249"/>
      <c r="U158" s="250"/>
      <c r="V158" s="251"/>
      <c r="W158" s="255"/>
      <c r="X158" s="256"/>
      <c r="Y158" s="256"/>
      <c r="Z158" s="257"/>
    </row>
    <row r="159" spans="1:26" s="100" customFormat="1" ht="24" customHeight="1" x14ac:dyDescent="0.35">
      <c r="A159" s="160" t="str">
        <f>'Weekly Menus'!E7</f>
        <v>Chicken &amp; Cheese Quesadilla</v>
      </c>
      <c r="B159" s="120"/>
      <c r="C159" s="96" t="str">
        <f>'9-12'!B122</f>
        <v xml:space="preserve">1 whole </v>
      </c>
      <c r="D159" s="122"/>
      <c r="E159" s="123"/>
      <c r="F159" s="124"/>
      <c r="G159" s="106">
        <f>'9-12'!C122</f>
        <v>3</v>
      </c>
      <c r="H159" s="104">
        <f>'9-12'!D122</f>
        <v>1.5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58"/>
      <c r="R159" s="258"/>
      <c r="S159" s="259"/>
      <c r="T159" s="260"/>
      <c r="U159" s="258"/>
      <c r="V159" s="259"/>
      <c r="W159" s="261"/>
      <c r="X159" s="262"/>
      <c r="Y159" s="262"/>
      <c r="Z159" s="263"/>
    </row>
    <row r="160" spans="1:26" s="100" customFormat="1" ht="24" customHeight="1" x14ac:dyDescent="0.35">
      <c r="A160" s="160" t="str">
        <f>'Weekly Menus'!E8</f>
        <v>Cheese Quesadilla</v>
      </c>
      <c r="B160" s="120"/>
      <c r="C160" s="96" t="str">
        <f>'9-12'!B123</f>
        <v xml:space="preserve">1 whole 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58"/>
      <c r="R160" s="258"/>
      <c r="S160" s="259"/>
      <c r="T160" s="260"/>
      <c r="U160" s="258"/>
      <c r="V160" s="259"/>
      <c r="W160" s="261"/>
      <c r="X160" s="262"/>
      <c r="Y160" s="262"/>
      <c r="Z160" s="263"/>
    </row>
    <row r="161" spans="1:26" s="100" customFormat="1" ht="24" customHeight="1" x14ac:dyDescent="0.35">
      <c r="A161" s="160" t="str">
        <f>'Weekly Menus'!E9</f>
        <v>Corn &amp; Tomato Salad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 t="str">
        <f>'9-12'!H124</f>
        <v>,25</v>
      </c>
      <c r="L161" s="104">
        <f>'9-12'!I124</f>
        <v>0</v>
      </c>
      <c r="M161" s="104">
        <f>'9-12'!J124</f>
        <v>0.25</v>
      </c>
      <c r="N161" s="104">
        <f>'9-12'!K124</f>
        <v>0</v>
      </c>
      <c r="O161" s="104">
        <f>'9-12'!L124</f>
        <v>0</v>
      </c>
      <c r="P161" s="107">
        <f t="shared" si="12"/>
        <v>0.25</v>
      </c>
      <c r="Q161" s="258"/>
      <c r="R161" s="258"/>
      <c r="S161" s="259"/>
      <c r="T161" s="260"/>
      <c r="U161" s="258"/>
      <c r="V161" s="259"/>
      <c r="W161" s="261"/>
      <c r="X161" s="262"/>
      <c r="Y161" s="262"/>
      <c r="Z161" s="263"/>
    </row>
    <row r="162" spans="1:26" s="100" customFormat="1" ht="24" customHeight="1" x14ac:dyDescent="0.35">
      <c r="A162" s="160" t="str">
        <f>'Weekly Menus'!E10</f>
        <v>Quinoa Salad</v>
      </c>
      <c r="B162" s="120"/>
      <c r="C162" s="130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1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</v>
      </c>
      <c r="Q162" s="258"/>
      <c r="R162" s="258"/>
      <c r="S162" s="259"/>
      <c r="T162" s="260"/>
      <c r="U162" s="258"/>
      <c r="V162" s="259"/>
      <c r="W162" s="261"/>
      <c r="X162" s="262"/>
      <c r="Y162" s="262"/>
      <c r="Z162" s="263"/>
    </row>
    <row r="163" spans="1:26" s="100" customFormat="1" ht="24" customHeight="1" x14ac:dyDescent="0.35">
      <c r="A163" s="160" t="str">
        <f>'Weekly Menus'!E11</f>
        <v>Salsa</v>
      </c>
      <c r="B163" s="120"/>
      <c r="C163" s="96" t="str">
        <f>'9-12'!B126</f>
        <v>1/4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0.25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0.25</v>
      </c>
      <c r="Q163" s="258"/>
      <c r="R163" s="258"/>
      <c r="S163" s="259"/>
      <c r="T163" s="260"/>
      <c r="U163" s="258"/>
      <c r="V163" s="259"/>
      <c r="W163" s="261"/>
      <c r="X163" s="262"/>
      <c r="Y163" s="262"/>
      <c r="Z163" s="263"/>
    </row>
    <row r="164" spans="1:26" s="100" customFormat="1" ht="24" customHeight="1" x14ac:dyDescent="0.35">
      <c r="A164" s="160" t="str">
        <f>'Weekly Menus'!E12</f>
        <v>Sour Cream</v>
      </c>
      <c r="B164" s="120"/>
      <c r="C164" s="96" t="str">
        <f>'9-12'!B127</f>
        <v xml:space="preserve">1 oz. 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58"/>
      <c r="R164" s="258"/>
      <c r="S164" s="259"/>
      <c r="T164" s="260"/>
      <c r="U164" s="258"/>
      <c r="V164" s="259"/>
      <c r="W164" s="261"/>
      <c r="X164" s="262"/>
      <c r="Y164" s="262"/>
      <c r="Z164" s="263"/>
    </row>
    <row r="165" spans="1:26" s="100" customFormat="1" ht="24" customHeight="1" x14ac:dyDescent="0.35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58"/>
      <c r="R165" s="258"/>
      <c r="S165" s="259"/>
      <c r="T165" s="260"/>
      <c r="U165" s="258"/>
      <c r="V165" s="259"/>
      <c r="W165" s="261"/>
      <c r="X165" s="262"/>
      <c r="Y165" s="262"/>
      <c r="Z165" s="263"/>
    </row>
    <row r="166" spans="1:26" s="100" customFormat="1" ht="24" customHeight="1" x14ac:dyDescent="0.35">
      <c r="A166" s="160" t="str">
        <f>'Weekly Menus'!E14</f>
        <v>Fruit Selection</v>
      </c>
      <c r="B166" s="120"/>
      <c r="C166" s="96" t="str">
        <f>'9-12'!B129</f>
        <v>1/2 cup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0.5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58"/>
      <c r="R166" s="258"/>
      <c r="S166" s="259"/>
      <c r="T166" s="260"/>
      <c r="U166" s="258"/>
      <c r="V166" s="259"/>
      <c r="W166" s="261"/>
      <c r="X166" s="262"/>
      <c r="Y166" s="262"/>
      <c r="Z166" s="263"/>
    </row>
    <row r="167" spans="1:26" s="100" customFormat="1" ht="24" customHeight="1" x14ac:dyDescent="0.35">
      <c r="A167" s="160" t="str">
        <f>'Weekly Menus'!E15</f>
        <v>Milk Selection</v>
      </c>
      <c r="B167" s="120"/>
      <c r="C167" s="96" t="str">
        <f>'9-12'!B130</f>
        <v xml:space="preserve">8 oz. 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58"/>
      <c r="R167" s="258"/>
      <c r="S167" s="259"/>
      <c r="T167" s="260"/>
      <c r="U167" s="258"/>
      <c r="V167" s="259"/>
      <c r="W167" s="261"/>
      <c r="X167" s="262"/>
      <c r="Y167" s="262"/>
      <c r="Z167" s="263"/>
    </row>
    <row r="168" spans="1:26" s="100" customFormat="1" ht="24" customHeight="1" x14ac:dyDescent="0.35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58"/>
      <c r="R168" s="258"/>
      <c r="S168" s="259"/>
      <c r="T168" s="260"/>
      <c r="U168" s="258"/>
      <c r="V168" s="259"/>
      <c r="W168" s="261"/>
      <c r="X168" s="262"/>
      <c r="Y168" s="262"/>
      <c r="Z168" s="263"/>
    </row>
    <row r="169" spans="1:26" s="100" customFormat="1" ht="24" customHeight="1" x14ac:dyDescent="0.35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58"/>
      <c r="R169" s="258"/>
      <c r="S169" s="259"/>
      <c r="T169" s="260"/>
      <c r="U169" s="258"/>
      <c r="V169" s="259"/>
      <c r="W169" s="279"/>
      <c r="X169" s="279"/>
      <c r="Y169" s="279"/>
      <c r="Z169" s="280"/>
    </row>
    <row r="170" spans="1:26" s="100" customFormat="1" ht="24" customHeight="1" x14ac:dyDescent="0.35">
      <c r="A170" s="160"/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58"/>
      <c r="R170" s="258"/>
      <c r="S170" s="259"/>
      <c r="T170" s="260"/>
      <c r="U170" s="258"/>
      <c r="V170" s="259"/>
      <c r="W170" s="279"/>
      <c r="X170" s="279"/>
      <c r="Y170" s="279"/>
      <c r="Z170" s="280"/>
    </row>
    <row r="171" spans="1:26" s="100" customFormat="1" ht="24" customHeight="1" x14ac:dyDescent="0.35">
      <c r="A171" s="160">
        <f>'Weekly Menus'!E18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58"/>
      <c r="R171" s="258"/>
      <c r="S171" s="259"/>
      <c r="T171" s="260"/>
      <c r="U171" s="258"/>
      <c r="V171" s="259"/>
      <c r="W171" s="279"/>
      <c r="X171" s="279"/>
      <c r="Y171" s="279"/>
      <c r="Z171" s="280"/>
    </row>
    <row r="172" spans="1:26" s="100" customFormat="1" ht="24" customHeight="1" x14ac:dyDescent="0.35">
      <c r="A172" s="160">
        <f>'Weekly Menus'!E19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58"/>
      <c r="R172" s="258"/>
      <c r="S172" s="259"/>
      <c r="T172" s="260"/>
      <c r="U172" s="258"/>
      <c r="V172" s="259"/>
      <c r="W172" s="279"/>
      <c r="X172" s="279"/>
      <c r="Y172" s="279"/>
      <c r="Z172" s="280"/>
    </row>
    <row r="173" spans="1:26" s="100" customFormat="1" ht="24" customHeight="1" x14ac:dyDescent="0.35">
      <c r="A173" s="160">
        <f>'Weekly Menus'!E20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58"/>
      <c r="R173" s="258"/>
      <c r="S173" s="259"/>
      <c r="T173" s="260"/>
      <c r="U173" s="258"/>
      <c r="V173" s="259"/>
      <c r="W173" s="279"/>
      <c r="X173" s="279"/>
      <c r="Y173" s="279"/>
      <c r="Z173" s="280"/>
    </row>
    <row r="174" spans="1:26" s="100" customFormat="1" ht="24" customHeight="1" x14ac:dyDescent="0.35">
      <c r="A174" s="160">
        <f>'Weekly Menus'!E21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58"/>
      <c r="R174" s="258"/>
      <c r="S174" s="259"/>
      <c r="T174" s="260"/>
      <c r="U174" s="258"/>
      <c r="V174" s="259"/>
      <c r="W174" s="279"/>
      <c r="X174" s="279"/>
      <c r="Y174" s="279"/>
      <c r="Z174" s="280"/>
    </row>
    <row r="175" spans="1:26" s="100" customFormat="1" ht="24" customHeight="1" x14ac:dyDescent="0.35">
      <c r="A175" s="160">
        <f>'Weekly Menus'!E22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58"/>
      <c r="R175" s="258"/>
      <c r="S175" s="259"/>
      <c r="T175" s="260"/>
      <c r="U175" s="258"/>
      <c r="V175" s="259"/>
      <c r="W175" s="279"/>
      <c r="X175" s="279"/>
      <c r="Y175" s="279"/>
      <c r="Z175" s="280"/>
    </row>
    <row r="176" spans="1:26" s="100" customFormat="1" ht="24" customHeight="1" x14ac:dyDescent="0.35">
      <c r="A176" s="160">
        <f>'Weekly Menus'!E23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58"/>
      <c r="R176" s="258"/>
      <c r="S176" s="259"/>
      <c r="T176" s="260"/>
      <c r="U176" s="258"/>
      <c r="V176" s="259"/>
      <c r="W176" s="279"/>
      <c r="X176" s="279"/>
      <c r="Y176" s="279"/>
      <c r="Z176" s="280"/>
    </row>
    <row r="177" spans="1:26" ht="24" customHeight="1" thickBot="1" x14ac:dyDescent="0.4">
      <c r="A177" s="161">
        <f>'Weekly Menus'!E25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0"/>
      <c r="R177" s="301"/>
      <c r="S177" s="302"/>
      <c r="T177" s="300"/>
      <c r="U177" s="301"/>
      <c r="V177" s="302"/>
      <c r="W177" s="297"/>
      <c r="X177" s="298"/>
      <c r="Y177" s="298"/>
      <c r="Z177" s="299"/>
    </row>
    <row r="178" spans="1:26" ht="24" customHeight="1" x14ac:dyDescent="0.35">
      <c r="A178" s="281" t="s">
        <v>57</v>
      </c>
      <c r="B178" s="282"/>
      <c r="C178" s="282"/>
      <c r="D178" s="282"/>
      <c r="E178" s="282"/>
      <c r="F178" s="282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3" t="s">
        <v>59</v>
      </c>
      <c r="R178" s="284"/>
      <c r="S178" s="284"/>
      <c r="T178" s="284"/>
      <c r="U178" s="284"/>
      <c r="V178" s="284"/>
      <c r="W178" s="284"/>
      <c r="X178" s="284"/>
      <c r="Y178" s="284"/>
      <c r="Z178" s="285"/>
    </row>
    <row r="179" spans="1:26" ht="24" customHeight="1" x14ac:dyDescent="0.35">
      <c r="A179" s="292" t="s">
        <v>56</v>
      </c>
      <c r="B179" s="293"/>
      <c r="C179" s="293"/>
      <c r="D179" s="293"/>
      <c r="E179" s="293"/>
      <c r="F179" s="293"/>
      <c r="G179" s="102">
        <f>FLOOR(SUM(G159:G177),0.25)</f>
        <v>3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0.25</v>
      </c>
      <c r="N179" s="102">
        <f t="shared" si="13"/>
        <v>0</v>
      </c>
      <c r="O179" s="102">
        <f t="shared" si="13"/>
        <v>0</v>
      </c>
      <c r="P179" s="110">
        <f t="shared" si="13"/>
        <v>0.5</v>
      </c>
      <c r="Q179" s="286"/>
      <c r="R179" s="287"/>
      <c r="S179" s="287"/>
      <c r="T179" s="287"/>
      <c r="U179" s="287"/>
      <c r="V179" s="287"/>
      <c r="W179" s="287"/>
      <c r="X179" s="287"/>
      <c r="Y179" s="287"/>
      <c r="Z179" s="288"/>
    </row>
    <row r="180" spans="1:26" ht="24" customHeight="1" thickBot="1" x14ac:dyDescent="0.4">
      <c r="A180" s="294" t="s">
        <v>64</v>
      </c>
      <c r="B180" s="295"/>
      <c r="C180" s="295"/>
      <c r="D180" s="295"/>
      <c r="E180" s="295"/>
      <c r="F180" s="295"/>
      <c r="G180" s="103">
        <f t="shared" ref="G180:P180" si="14">SUM(G34,G70,G106,G142,G179)</f>
        <v>11.25</v>
      </c>
      <c r="H180" s="103">
        <f t="shared" si="14"/>
        <v>10.5</v>
      </c>
      <c r="I180" s="103">
        <f t="shared" si="14"/>
        <v>5</v>
      </c>
      <c r="J180" s="103">
        <f t="shared" si="14"/>
        <v>0.75</v>
      </c>
      <c r="K180" s="103">
        <f t="shared" si="14"/>
        <v>1.25</v>
      </c>
      <c r="L180" s="103">
        <f t="shared" si="14"/>
        <v>0.5</v>
      </c>
      <c r="M180" s="103">
        <f t="shared" si="14"/>
        <v>0.75</v>
      </c>
      <c r="N180" s="103">
        <f t="shared" si="14"/>
        <v>1</v>
      </c>
      <c r="O180" s="103">
        <f t="shared" si="14"/>
        <v>0</v>
      </c>
      <c r="P180" s="111">
        <f t="shared" si="14"/>
        <v>4.25</v>
      </c>
      <c r="Q180" s="289"/>
      <c r="R180" s="290"/>
      <c r="S180" s="290"/>
      <c r="T180" s="290"/>
      <c r="U180" s="290"/>
      <c r="V180" s="290"/>
      <c r="W180" s="290"/>
      <c r="X180" s="290"/>
      <c r="Y180" s="290"/>
      <c r="Z180" s="291"/>
    </row>
    <row r="181" spans="1:26" ht="15" customHeight="1" x14ac:dyDescent="0.35"/>
    <row r="182" spans="1:26" ht="15" customHeight="1" x14ac:dyDescent="0.35"/>
    <row r="183" spans="1:26" ht="15" customHeight="1" x14ac:dyDescent="0.35"/>
    <row r="184" spans="1:26" ht="15" customHeight="1" x14ac:dyDescent="0.35"/>
    <row r="185" spans="1:26" ht="15" customHeight="1" x14ac:dyDescent="0.35"/>
    <row r="186" spans="1:26" ht="15" customHeight="1" x14ac:dyDescent="0.35"/>
  </sheetData>
  <sheetProtection algorithmName="SHA-512" hashValue="mfdfyvxJM6H3WSg/9tlAEwr/bwaB6KOCGiY+9ZL8ewVBAkp0mZpBy6qBEJ1Se1pPrHnKKCM9/K0zlhrNS96g7Q==" saltValue="rj71YQeA1pWaSexcN6Wbxg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22AB4-7681-4BA9-A5AF-C64069979497}">
  <ds:schemaRefs>
    <ds:schemaRef ds:uri="http://schemas.microsoft.com/office/2006/metadata/properties"/>
    <ds:schemaRef ds:uri="e9704c02-dfb4-43e9-baff-18004c96e1cb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31159bb-9521-4a35-bf8e-e407f01568c7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6E5908-1D04-4177-82DD-A06307D3D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DAD424-04C2-41D0-8F91-EB4C018E6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1159bb-9521-4a35-bf8e-e407f01568c7"/>
    <ds:schemaRef ds:uri="e9704c02-dfb4-43e9-baff-18004c96e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Adams, Ailynne</cp:lastModifiedBy>
  <cp:lastPrinted>2021-09-08T10:55:25Z</cp:lastPrinted>
  <dcterms:created xsi:type="dcterms:W3CDTF">2012-02-29T16:24:13Z</dcterms:created>
  <dcterms:modified xsi:type="dcterms:W3CDTF">2021-09-15T16:10:53Z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