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mirandascott\OneDrive - State of Vermont\Web Liaison and Accessibility\Accessibility (To Do)\"/>
    </mc:Choice>
  </mc:AlternateContent>
  <xr:revisionPtr revIDLastSave="69" documentId="13_ncr:1_{08FF7076-B54B-459D-9E8B-E52DDCC086F4}" xr6:coauthVersionLast="44" xr6:coauthVersionMax="44" xr10:uidLastSave="{155E14B2-1621-4F32-AB18-A2A4552AE0D3}"/>
  <bookViews>
    <workbookView xWindow="-120" yWindow="-120" windowWidth="25440" windowHeight="15390" tabRatio="743" xr2:uid="{00000000-000D-0000-FFFF-FFFF00000000}"/>
  </bookViews>
  <sheets>
    <sheet name="Budget" sheetId="3" r:id="rId1"/>
    <sheet name="3240 - Gen Fund" sheetId="1" r:id="rId2"/>
    <sheet name="3272 - ADP" sheetId="9" r:id="rId3"/>
    <sheet name="4240 - Fed Basic" sheetId="10" r:id="rId4"/>
    <sheet name="4240 - IELCE" sheetId="11" r:id="rId5"/>
    <sheet name="Summary" sheetId="8" r:id="rId6"/>
    <sheet name="BudgetForm-Other" sheetId="12" state="hidden" r:id="rId7"/>
    <sheet name="Site Summary" sheetId="14" r:id="rId8"/>
    <sheet name="Codes" sheetId="2" r:id="rId9"/>
    <sheet name="MasterList" sheetId="4" state="hidden" r:id="rId10"/>
    <sheet name="Sheet1" sheetId="13" state="hidden" r:id="rId11"/>
  </sheets>
  <externalReferences>
    <externalReference r:id="rId12"/>
    <externalReference r:id="rId13"/>
  </externalReferences>
  <definedNames>
    <definedName name="_xlnm._FilterDatabase" localSheetId="0" hidden="1">Budget!$C$13:$G$414</definedName>
    <definedName name="Budget1">Budget!$C$14:$I$413</definedName>
    <definedName name="_xlnm.Print_Area" localSheetId="1">'3240 - Gen Fund'!$A$1:$M$32</definedName>
    <definedName name="_xlnm.Print_Area" localSheetId="2">'3272 - ADP'!$A$1:$M$32</definedName>
    <definedName name="_xlnm.Print_Area" localSheetId="3">'4240 - Fed Basic'!$A$1:$M$32</definedName>
    <definedName name="_xlnm.Print_Area" localSheetId="4">'4240 - IELCE'!$A$1:$M$32</definedName>
    <definedName name="_xlnm.Print_Area" localSheetId="6">'BudgetForm-Other'!$A$1:$M$32</definedName>
    <definedName name="_xlnm.Print_Area" localSheetId="5">Summary!$A$1:$M$32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2" i="3" l="1"/>
  <c r="B212" i="3"/>
  <c r="A213" i="3"/>
  <c r="B213" i="3"/>
  <c r="A214" i="3"/>
  <c r="B214" i="3"/>
  <c r="A215" i="3"/>
  <c r="B215" i="3"/>
  <c r="A216" i="3"/>
  <c r="B216" i="3"/>
  <c r="A217" i="3"/>
  <c r="B217" i="3"/>
  <c r="A218" i="3"/>
  <c r="B218" i="3"/>
  <c r="A219" i="3"/>
  <c r="B219" i="3"/>
  <c r="A220" i="3"/>
  <c r="B220" i="3"/>
  <c r="A221" i="3"/>
  <c r="B221" i="3"/>
  <c r="A222" i="3"/>
  <c r="B222" i="3"/>
  <c r="A223" i="3"/>
  <c r="B223" i="3"/>
  <c r="A224" i="3"/>
  <c r="B224" i="3"/>
  <c r="A225" i="3"/>
  <c r="B225" i="3"/>
  <c r="A226" i="3"/>
  <c r="B226" i="3"/>
  <c r="A227" i="3"/>
  <c r="B227" i="3"/>
  <c r="A228" i="3"/>
  <c r="B228" i="3"/>
  <c r="A229" i="3"/>
  <c r="B229" i="3"/>
  <c r="A230" i="3"/>
  <c r="B230" i="3"/>
  <c r="A231" i="3"/>
  <c r="B231" i="3"/>
  <c r="A232" i="3"/>
  <c r="B232" i="3"/>
  <c r="A233" i="3"/>
  <c r="B233" i="3"/>
  <c r="A234" i="3"/>
  <c r="B234" i="3"/>
  <c r="A235" i="3"/>
  <c r="B235" i="3"/>
  <c r="A236" i="3"/>
  <c r="B236" i="3"/>
  <c r="A237" i="3"/>
  <c r="B237" i="3"/>
  <c r="A238" i="3"/>
  <c r="B238" i="3"/>
  <c r="A239" i="3"/>
  <c r="B239" i="3"/>
  <c r="A240" i="3"/>
  <c r="B240" i="3"/>
  <c r="A241" i="3"/>
  <c r="B241" i="3"/>
  <c r="A242" i="3"/>
  <c r="B242" i="3"/>
  <c r="A243" i="3"/>
  <c r="B243" i="3"/>
  <c r="A244" i="3"/>
  <c r="B244" i="3"/>
  <c r="A245" i="3"/>
  <c r="B245" i="3"/>
  <c r="A246" i="3"/>
  <c r="B246" i="3"/>
  <c r="A247" i="3"/>
  <c r="B247" i="3"/>
  <c r="A248" i="3"/>
  <c r="B248" i="3"/>
  <c r="A249" i="3"/>
  <c r="B249" i="3"/>
  <c r="A250" i="3"/>
  <c r="B250" i="3"/>
  <c r="A251" i="3"/>
  <c r="B251" i="3"/>
  <c r="A252" i="3"/>
  <c r="B252" i="3"/>
  <c r="A253" i="3"/>
  <c r="B253" i="3"/>
  <c r="A254" i="3"/>
  <c r="B254" i="3"/>
  <c r="A255" i="3"/>
  <c r="B255" i="3"/>
  <c r="A256" i="3"/>
  <c r="B256" i="3"/>
  <c r="A257" i="3"/>
  <c r="B257" i="3"/>
  <c r="A258" i="3"/>
  <c r="B258" i="3"/>
  <c r="A259" i="3"/>
  <c r="B259" i="3"/>
  <c r="A260" i="3"/>
  <c r="B260" i="3"/>
  <c r="A261" i="3"/>
  <c r="B261" i="3"/>
  <c r="A262" i="3"/>
  <c r="B262" i="3"/>
  <c r="A263" i="3"/>
  <c r="B263" i="3"/>
  <c r="A264" i="3"/>
  <c r="B264" i="3"/>
  <c r="A265" i="3"/>
  <c r="B265" i="3"/>
  <c r="A266" i="3"/>
  <c r="B266" i="3"/>
  <c r="A267" i="3"/>
  <c r="B267" i="3"/>
  <c r="A268" i="3"/>
  <c r="B268" i="3"/>
  <c r="A269" i="3"/>
  <c r="B269" i="3"/>
  <c r="A270" i="3"/>
  <c r="B270" i="3"/>
  <c r="A271" i="3"/>
  <c r="B271" i="3"/>
  <c r="A272" i="3"/>
  <c r="B272" i="3"/>
  <c r="A273" i="3"/>
  <c r="B273" i="3"/>
  <c r="A274" i="3"/>
  <c r="B274" i="3"/>
  <c r="A275" i="3"/>
  <c r="B275" i="3"/>
  <c r="A276" i="3"/>
  <c r="B276" i="3"/>
  <c r="A277" i="3"/>
  <c r="B277" i="3"/>
  <c r="A278" i="3"/>
  <c r="B278" i="3"/>
  <c r="A279" i="3"/>
  <c r="B279" i="3"/>
  <c r="A280" i="3"/>
  <c r="B280" i="3"/>
  <c r="A281" i="3"/>
  <c r="B281" i="3"/>
  <c r="A282" i="3"/>
  <c r="B282" i="3"/>
  <c r="A283" i="3"/>
  <c r="B283" i="3"/>
  <c r="A284" i="3"/>
  <c r="B284" i="3"/>
  <c r="A285" i="3"/>
  <c r="B285" i="3"/>
  <c r="A286" i="3"/>
  <c r="B286" i="3"/>
  <c r="A287" i="3"/>
  <c r="B287" i="3"/>
  <c r="A288" i="3"/>
  <c r="B288" i="3"/>
  <c r="A289" i="3"/>
  <c r="B289" i="3"/>
  <c r="A290" i="3"/>
  <c r="B290" i="3"/>
  <c r="A291" i="3"/>
  <c r="B291" i="3"/>
  <c r="A292" i="3"/>
  <c r="B292" i="3"/>
  <c r="A293" i="3"/>
  <c r="B293" i="3"/>
  <c r="A294" i="3"/>
  <c r="B294" i="3"/>
  <c r="A295" i="3"/>
  <c r="B295" i="3"/>
  <c r="A296" i="3"/>
  <c r="B296" i="3"/>
  <c r="A297" i="3"/>
  <c r="B297" i="3"/>
  <c r="A298" i="3"/>
  <c r="B298" i="3"/>
  <c r="A299" i="3"/>
  <c r="B299" i="3"/>
  <c r="A300" i="3"/>
  <c r="B300" i="3"/>
  <c r="A301" i="3"/>
  <c r="B301" i="3"/>
  <c r="A302" i="3"/>
  <c r="B302" i="3"/>
  <c r="A303" i="3"/>
  <c r="B303" i="3"/>
  <c r="A304" i="3"/>
  <c r="B304" i="3"/>
  <c r="A305" i="3"/>
  <c r="B305" i="3"/>
  <c r="A306" i="3"/>
  <c r="B306" i="3"/>
  <c r="A307" i="3"/>
  <c r="B307" i="3"/>
  <c r="A308" i="3"/>
  <c r="B308" i="3"/>
  <c r="A309" i="3"/>
  <c r="B309" i="3"/>
  <c r="A310" i="3"/>
  <c r="B310" i="3"/>
  <c r="A311" i="3"/>
  <c r="B311" i="3"/>
  <c r="A312" i="3"/>
  <c r="B312" i="3"/>
  <c r="A313" i="3"/>
  <c r="B313" i="3"/>
  <c r="A314" i="3"/>
  <c r="B314" i="3"/>
  <c r="A315" i="3"/>
  <c r="B315" i="3"/>
  <c r="A316" i="3"/>
  <c r="B316" i="3"/>
  <c r="A317" i="3"/>
  <c r="B317" i="3"/>
  <c r="A318" i="3"/>
  <c r="B318" i="3"/>
  <c r="A319" i="3"/>
  <c r="B319" i="3"/>
  <c r="A320" i="3"/>
  <c r="B320" i="3"/>
  <c r="A321" i="3"/>
  <c r="B321" i="3"/>
  <c r="A322" i="3"/>
  <c r="B322" i="3"/>
  <c r="A323" i="3"/>
  <c r="B323" i="3"/>
  <c r="A324" i="3"/>
  <c r="B324" i="3"/>
  <c r="A325" i="3"/>
  <c r="B325" i="3"/>
  <c r="A326" i="3"/>
  <c r="B326" i="3"/>
  <c r="A327" i="3"/>
  <c r="B327" i="3"/>
  <c r="A328" i="3"/>
  <c r="B328" i="3"/>
  <c r="A329" i="3"/>
  <c r="B329" i="3"/>
  <c r="A330" i="3"/>
  <c r="B330" i="3"/>
  <c r="A331" i="3"/>
  <c r="B331" i="3"/>
  <c r="A332" i="3"/>
  <c r="B332" i="3"/>
  <c r="A333" i="3"/>
  <c r="B333" i="3"/>
  <c r="A334" i="3"/>
  <c r="B334" i="3"/>
  <c r="A335" i="3"/>
  <c r="B335" i="3"/>
  <c r="A336" i="3"/>
  <c r="B336" i="3"/>
  <c r="A337" i="3"/>
  <c r="B337" i="3"/>
  <c r="A338" i="3"/>
  <c r="B338" i="3"/>
  <c r="A339" i="3"/>
  <c r="B339" i="3"/>
  <c r="A340" i="3"/>
  <c r="B340" i="3"/>
  <c r="A341" i="3"/>
  <c r="B341" i="3"/>
  <c r="A342" i="3"/>
  <c r="B342" i="3"/>
  <c r="A343" i="3"/>
  <c r="B343" i="3"/>
  <c r="A344" i="3"/>
  <c r="B344" i="3"/>
  <c r="A345" i="3"/>
  <c r="B345" i="3"/>
  <c r="A346" i="3"/>
  <c r="B346" i="3"/>
  <c r="A347" i="3"/>
  <c r="B347" i="3"/>
  <c r="A348" i="3"/>
  <c r="B348" i="3"/>
  <c r="A349" i="3"/>
  <c r="B349" i="3"/>
  <c r="A350" i="3"/>
  <c r="B350" i="3"/>
  <c r="A351" i="3"/>
  <c r="B351" i="3"/>
  <c r="A352" i="3"/>
  <c r="B352" i="3"/>
  <c r="A353" i="3"/>
  <c r="B353" i="3"/>
  <c r="A354" i="3"/>
  <c r="B354" i="3"/>
  <c r="A355" i="3"/>
  <c r="B355" i="3"/>
  <c r="A356" i="3"/>
  <c r="B356" i="3"/>
  <c r="A357" i="3"/>
  <c r="B357" i="3"/>
  <c r="A358" i="3"/>
  <c r="B358" i="3"/>
  <c r="A359" i="3"/>
  <c r="B359" i="3"/>
  <c r="A360" i="3"/>
  <c r="B360" i="3"/>
  <c r="A361" i="3"/>
  <c r="B361" i="3"/>
  <c r="A362" i="3"/>
  <c r="B362" i="3"/>
  <c r="A363" i="3"/>
  <c r="B363" i="3"/>
  <c r="A364" i="3"/>
  <c r="B364" i="3"/>
  <c r="A365" i="3"/>
  <c r="B365" i="3"/>
  <c r="A366" i="3"/>
  <c r="B366" i="3"/>
  <c r="A367" i="3"/>
  <c r="B367" i="3"/>
  <c r="A368" i="3"/>
  <c r="B368" i="3"/>
  <c r="A369" i="3"/>
  <c r="B369" i="3"/>
  <c r="A370" i="3"/>
  <c r="B370" i="3"/>
  <c r="A371" i="3"/>
  <c r="B371" i="3"/>
  <c r="A372" i="3"/>
  <c r="B372" i="3"/>
  <c r="A373" i="3"/>
  <c r="B373" i="3"/>
  <c r="A374" i="3"/>
  <c r="B374" i="3"/>
  <c r="A375" i="3"/>
  <c r="B375" i="3"/>
  <c r="A376" i="3"/>
  <c r="B376" i="3"/>
  <c r="A377" i="3"/>
  <c r="B377" i="3"/>
  <c r="A378" i="3"/>
  <c r="B378" i="3"/>
  <c r="A379" i="3"/>
  <c r="B379" i="3"/>
  <c r="A380" i="3"/>
  <c r="B380" i="3"/>
  <c r="A381" i="3"/>
  <c r="B381" i="3"/>
  <c r="A382" i="3"/>
  <c r="B38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4" i="2"/>
  <c r="C21" i="2" l="1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B2" i="14" l="1"/>
  <c r="I11" i="3"/>
  <c r="A46" i="3" l="1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A202" i="3"/>
  <c r="B202" i="3"/>
  <c r="A203" i="3"/>
  <c r="B203" i="3"/>
  <c r="A204" i="3"/>
  <c r="B204" i="3"/>
  <c r="A205" i="3"/>
  <c r="B205" i="3"/>
  <c r="A206" i="3"/>
  <c r="B206" i="3"/>
  <c r="A207" i="3"/>
  <c r="B207" i="3"/>
  <c r="A208" i="3"/>
  <c r="B208" i="3"/>
  <c r="A209" i="3"/>
  <c r="B209" i="3"/>
  <c r="A210" i="3"/>
  <c r="B210" i="3"/>
  <c r="A211" i="3"/>
  <c r="B211" i="3"/>
  <c r="A412" i="3"/>
  <c r="B412" i="3"/>
  <c r="A413" i="3"/>
  <c r="B413" i="3"/>
  <c r="L33" i="8"/>
  <c r="L33" i="11"/>
  <c r="M33" i="11" s="1"/>
  <c r="L33" i="10"/>
  <c r="M33" i="10" s="1"/>
  <c r="L33" i="9"/>
  <c r="M33" i="9" s="1"/>
  <c r="L33" i="1"/>
  <c r="M33" i="1" s="1"/>
  <c r="C6" i="14"/>
  <c r="D6" i="14"/>
  <c r="E6" i="14"/>
  <c r="B6" i="14"/>
  <c r="H3" i="3"/>
  <c r="C6" i="3"/>
  <c r="B1" i="14"/>
  <c r="A1" i="14"/>
  <c r="M33" i="8" l="1"/>
  <c r="A79" i="14"/>
  <c r="A90" i="14" s="1"/>
  <c r="A67" i="14"/>
  <c r="A78" i="14" s="1"/>
  <c r="A55" i="14"/>
  <c r="A66" i="14" s="1"/>
  <c r="A43" i="14"/>
  <c r="A54" i="14" s="1"/>
  <c r="A31" i="14"/>
  <c r="A42" i="14" s="1"/>
  <c r="A19" i="14"/>
  <c r="A7" i="14"/>
  <c r="A18" i="14" s="1"/>
  <c r="E4" i="14"/>
  <c r="D4" i="14"/>
  <c r="B4" i="14"/>
  <c r="C1" i="8"/>
  <c r="A1" i="8"/>
  <c r="A1" i="11"/>
  <c r="A1" i="10"/>
  <c r="A30" i="14" l="1"/>
  <c r="C4" i="14"/>
  <c r="A1" i="9"/>
  <c r="A1" i="1"/>
  <c r="A31" i="12" l="1"/>
  <c r="A31" i="8"/>
  <c r="F31" i="8" s="1"/>
  <c r="A31" i="11"/>
  <c r="C31" i="11" s="1"/>
  <c r="A31" i="10"/>
  <c r="F31" i="10" s="1"/>
  <c r="A31" i="9"/>
  <c r="D31" i="9" s="1"/>
  <c r="A31" i="1"/>
  <c r="C31" i="1" s="1"/>
  <c r="C30" i="2"/>
  <c r="I31" i="10" l="1"/>
  <c r="H31" i="10"/>
  <c r="I31" i="11"/>
  <c r="K31" i="9"/>
  <c r="F31" i="9"/>
  <c r="I31" i="9"/>
  <c r="G31" i="9"/>
  <c r="J31" i="9"/>
  <c r="C31" i="9"/>
  <c r="B31" i="10"/>
  <c r="B31" i="1"/>
  <c r="E31" i="9"/>
  <c r="B31" i="9"/>
  <c r="F31" i="11"/>
  <c r="I31" i="8"/>
  <c r="B31" i="12"/>
  <c r="E31" i="10"/>
  <c r="L31" i="11"/>
  <c r="E31" i="11"/>
  <c r="E31" i="8"/>
  <c r="L31" i="9"/>
  <c r="H31" i="9"/>
  <c r="L31" i="10"/>
  <c r="D31" i="10"/>
  <c r="J31" i="11"/>
  <c r="B31" i="11"/>
  <c r="B31" i="8"/>
  <c r="L31" i="8"/>
  <c r="H31" i="8"/>
  <c r="D31" i="8"/>
  <c r="K31" i="8"/>
  <c r="G31" i="8"/>
  <c r="C31" i="8"/>
  <c r="J31" i="8"/>
  <c r="H31" i="11"/>
  <c r="D31" i="11"/>
  <c r="K31" i="11"/>
  <c r="G31" i="11"/>
  <c r="K31" i="10"/>
  <c r="G31" i="10"/>
  <c r="C31" i="10"/>
  <c r="J31" i="10"/>
  <c r="J31" i="1"/>
  <c r="F31" i="1"/>
  <c r="I31" i="1"/>
  <c r="E31" i="1"/>
  <c r="L31" i="1"/>
  <c r="H31" i="1"/>
  <c r="D31" i="1"/>
  <c r="K31" i="1"/>
  <c r="G31" i="1"/>
  <c r="I12" i="3"/>
  <c r="C1" i="3"/>
  <c r="B64" i="12" l="1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2" i="12"/>
  <c r="S1" i="12"/>
  <c r="S1" i="11"/>
  <c r="C1" i="11" s="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2" i="11"/>
  <c r="S1" i="10"/>
  <c r="C1" i="10" s="1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2" i="10"/>
  <c r="S1" i="9"/>
  <c r="C1" i="9" s="1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2" i="9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2" i="8"/>
  <c r="S1" i="1"/>
  <c r="C1" i="1" s="1"/>
  <c r="A2" i="1"/>
  <c r="G4" i="3"/>
  <c r="G5" i="3" s="1"/>
  <c r="F4" i="3"/>
  <c r="F5" i="3" s="1"/>
  <c r="E4" i="3"/>
  <c r="E5" i="3" s="1"/>
  <c r="D4" i="3"/>
  <c r="D5" i="3" s="1"/>
  <c r="G3" i="3"/>
  <c r="G9" i="3" s="1"/>
  <c r="F3" i="3"/>
  <c r="F9" i="3" s="1"/>
  <c r="E3" i="3"/>
  <c r="E9" i="3" s="1"/>
  <c r="D3" i="3"/>
  <c r="D9" i="3" s="1"/>
  <c r="E8" i="3" l="1"/>
  <c r="E10" i="3" s="1"/>
  <c r="E12" i="3" s="1"/>
  <c r="E11" i="3" s="1"/>
  <c r="G6" i="3"/>
  <c r="D8" i="3"/>
  <c r="G8" i="3"/>
  <c r="G10" i="3" s="1"/>
  <c r="G12" i="3" s="1"/>
  <c r="G11" i="3" s="1"/>
  <c r="F8" i="3"/>
  <c r="F10" i="3" s="1"/>
  <c r="F12" i="3" s="1"/>
  <c r="F11" i="3" s="1"/>
  <c r="F6" i="3"/>
  <c r="D24" i="8"/>
  <c r="H24" i="8"/>
  <c r="L24" i="8"/>
  <c r="E24" i="8"/>
  <c r="I24" i="8"/>
  <c r="F24" i="8"/>
  <c r="J24" i="8"/>
  <c r="C24" i="8"/>
  <c r="G24" i="8"/>
  <c r="K24" i="8"/>
  <c r="D30" i="8"/>
  <c r="H30" i="8"/>
  <c r="L30" i="8"/>
  <c r="E30" i="8"/>
  <c r="I30" i="8"/>
  <c r="F30" i="8"/>
  <c r="J30" i="8"/>
  <c r="G30" i="8"/>
  <c r="K30" i="8"/>
  <c r="C30" i="8"/>
  <c r="F24" i="9"/>
  <c r="J24" i="9"/>
  <c r="C24" i="9"/>
  <c r="G24" i="9"/>
  <c r="K24" i="9"/>
  <c r="D24" i="9"/>
  <c r="H24" i="9"/>
  <c r="L24" i="9"/>
  <c r="E24" i="9"/>
  <c r="I24" i="9"/>
  <c r="F30" i="9"/>
  <c r="J30" i="9"/>
  <c r="C30" i="9"/>
  <c r="G30" i="9"/>
  <c r="K30" i="9"/>
  <c r="D30" i="9"/>
  <c r="H30" i="9"/>
  <c r="L30" i="9"/>
  <c r="E30" i="9"/>
  <c r="I30" i="9"/>
  <c r="E23" i="11"/>
  <c r="I23" i="11"/>
  <c r="F23" i="11"/>
  <c r="J23" i="11"/>
  <c r="C23" i="11"/>
  <c r="G23" i="11"/>
  <c r="K23" i="11"/>
  <c r="H23" i="11"/>
  <c r="L23" i="11"/>
  <c r="D23" i="11"/>
  <c r="E29" i="11"/>
  <c r="I29" i="11"/>
  <c r="F29" i="11"/>
  <c r="J29" i="11"/>
  <c r="C29" i="11"/>
  <c r="G29" i="11"/>
  <c r="K29" i="11"/>
  <c r="L29" i="11"/>
  <c r="H29" i="11"/>
  <c r="D29" i="11"/>
  <c r="F24" i="10"/>
  <c r="J24" i="10"/>
  <c r="I24" i="10"/>
  <c r="C24" i="10"/>
  <c r="G24" i="10"/>
  <c r="K24" i="10"/>
  <c r="E24" i="10"/>
  <c r="D24" i="10"/>
  <c r="H24" i="10"/>
  <c r="L24" i="10"/>
  <c r="F26" i="10"/>
  <c r="J26" i="10"/>
  <c r="E26" i="10"/>
  <c r="C26" i="10"/>
  <c r="G26" i="10"/>
  <c r="K26" i="10"/>
  <c r="I26" i="10"/>
  <c r="D26" i="10"/>
  <c r="H26" i="10"/>
  <c r="L26" i="10"/>
  <c r="F28" i="10"/>
  <c r="J28" i="10"/>
  <c r="I28" i="10"/>
  <c r="C28" i="10"/>
  <c r="G28" i="10"/>
  <c r="K28" i="10"/>
  <c r="E28" i="10"/>
  <c r="D28" i="10"/>
  <c r="H28" i="10"/>
  <c r="L28" i="10"/>
  <c r="F30" i="10"/>
  <c r="J30" i="10"/>
  <c r="E30" i="10"/>
  <c r="C30" i="10"/>
  <c r="G30" i="10"/>
  <c r="K30" i="10"/>
  <c r="I30" i="10"/>
  <c r="D30" i="10"/>
  <c r="H30" i="10"/>
  <c r="L30" i="10"/>
  <c r="D28" i="8"/>
  <c r="H28" i="8"/>
  <c r="L28" i="8"/>
  <c r="E28" i="8"/>
  <c r="I28" i="8"/>
  <c r="F28" i="8"/>
  <c r="J28" i="8"/>
  <c r="K28" i="8"/>
  <c r="C28" i="8"/>
  <c r="G28" i="8"/>
  <c r="F28" i="9"/>
  <c r="J28" i="9"/>
  <c r="C28" i="9"/>
  <c r="G28" i="9"/>
  <c r="K28" i="9"/>
  <c r="D28" i="9"/>
  <c r="H28" i="9"/>
  <c r="L28" i="9"/>
  <c r="I28" i="9"/>
  <c r="E28" i="9"/>
  <c r="E27" i="11"/>
  <c r="I27" i="11"/>
  <c r="F27" i="11"/>
  <c r="J27" i="11"/>
  <c r="C27" i="11"/>
  <c r="G27" i="11"/>
  <c r="K27" i="11"/>
  <c r="L27" i="11"/>
  <c r="D27" i="11"/>
  <c r="H27" i="11"/>
  <c r="F23" i="8"/>
  <c r="J23" i="8"/>
  <c r="C23" i="8"/>
  <c r="G23" i="8"/>
  <c r="K23" i="8"/>
  <c r="D23" i="8"/>
  <c r="H23" i="8"/>
  <c r="L23" i="8"/>
  <c r="E23" i="8"/>
  <c r="I23" i="8"/>
  <c r="F25" i="8"/>
  <c r="J25" i="8"/>
  <c r="C25" i="8"/>
  <c r="G25" i="8"/>
  <c r="K25" i="8"/>
  <c r="D25" i="8"/>
  <c r="H25" i="8"/>
  <c r="L25" i="8"/>
  <c r="I25" i="8"/>
  <c r="E25" i="8"/>
  <c r="F27" i="8"/>
  <c r="J27" i="8"/>
  <c r="C27" i="8"/>
  <c r="G27" i="8"/>
  <c r="K27" i="8"/>
  <c r="D27" i="8"/>
  <c r="H27" i="8"/>
  <c r="L27" i="8"/>
  <c r="E27" i="8"/>
  <c r="I27" i="8"/>
  <c r="F29" i="8"/>
  <c r="J29" i="8"/>
  <c r="C29" i="8"/>
  <c r="G29" i="8"/>
  <c r="K29" i="8"/>
  <c r="D29" i="8"/>
  <c r="H29" i="8"/>
  <c r="L29" i="8"/>
  <c r="E29" i="8"/>
  <c r="I29" i="8"/>
  <c r="D23" i="9"/>
  <c r="H23" i="9"/>
  <c r="L23" i="9"/>
  <c r="E23" i="9"/>
  <c r="I23" i="9"/>
  <c r="F23" i="9"/>
  <c r="J23" i="9"/>
  <c r="K23" i="9"/>
  <c r="C23" i="9"/>
  <c r="G23" i="9"/>
  <c r="D25" i="9"/>
  <c r="H25" i="9"/>
  <c r="L25" i="9"/>
  <c r="E25" i="9"/>
  <c r="I25" i="9"/>
  <c r="F25" i="9"/>
  <c r="J25" i="9"/>
  <c r="G25" i="9"/>
  <c r="K25" i="9"/>
  <c r="C25" i="9"/>
  <c r="D27" i="9"/>
  <c r="H27" i="9"/>
  <c r="L27" i="9"/>
  <c r="E27" i="9"/>
  <c r="I27" i="9"/>
  <c r="F27" i="9"/>
  <c r="J27" i="9"/>
  <c r="C27" i="9"/>
  <c r="G27" i="9"/>
  <c r="K27" i="9"/>
  <c r="D29" i="9"/>
  <c r="H29" i="9"/>
  <c r="L29" i="9"/>
  <c r="E29" i="9"/>
  <c r="I29" i="9"/>
  <c r="F29" i="9"/>
  <c r="J29" i="9"/>
  <c r="G29" i="9"/>
  <c r="C29" i="9"/>
  <c r="K29" i="9"/>
  <c r="C24" i="11"/>
  <c r="G24" i="11"/>
  <c r="K24" i="11"/>
  <c r="D24" i="11"/>
  <c r="H24" i="11"/>
  <c r="L24" i="11"/>
  <c r="E24" i="11"/>
  <c r="I24" i="11"/>
  <c r="J24" i="11"/>
  <c r="F24" i="11"/>
  <c r="C26" i="11"/>
  <c r="G26" i="11"/>
  <c r="K26" i="11"/>
  <c r="D26" i="11"/>
  <c r="H26" i="11"/>
  <c r="L26" i="11"/>
  <c r="E26" i="11"/>
  <c r="I26" i="11"/>
  <c r="J26" i="11"/>
  <c r="F26" i="11"/>
  <c r="C28" i="11"/>
  <c r="G28" i="11"/>
  <c r="K28" i="11"/>
  <c r="D28" i="11"/>
  <c r="H28" i="11"/>
  <c r="L28" i="11"/>
  <c r="E28" i="11"/>
  <c r="I28" i="11"/>
  <c r="F28" i="11"/>
  <c r="J28" i="11"/>
  <c r="C30" i="11"/>
  <c r="G30" i="11"/>
  <c r="K30" i="11"/>
  <c r="D30" i="11"/>
  <c r="H30" i="11"/>
  <c r="L30" i="11"/>
  <c r="E30" i="11"/>
  <c r="I30" i="11"/>
  <c r="F30" i="11"/>
  <c r="J30" i="11"/>
  <c r="D26" i="8"/>
  <c r="H26" i="8"/>
  <c r="L26" i="8"/>
  <c r="E26" i="8"/>
  <c r="I26" i="8"/>
  <c r="F26" i="8"/>
  <c r="J26" i="8"/>
  <c r="C26" i="8"/>
  <c r="G26" i="8"/>
  <c r="K26" i="8"/>
  <c r="F26" i="9"/>
  <c r="J26" i="9"/>
  <c r="C26" i="9"/>
  <c r="G26" i="9"/>
  <c r="K26" i="9"/>
  <c r="D26" i="9"/>
  <c r="H26" i="9"/>
  <c r="L26" i="9"/>
  <c r="I26" i="9"/>
  <c r="E26" i="9"/>
  <c r="E25" i="11"/>
  <c r="I25" i="11"/>
  <c r="F25" i="11"/>
  <c r="J25" i="11"/>
  <c r="C25" i="11"/>
  <c r="G25" i="11"/>
  <c r="K25" i="11"/>
  <c r="D25" i="11"/>
  <c r="H25" i="11"/>
  <c r="L25" i="11"/>
  <c r="D23" i="10"/>
  <c r="H23" i="10"/>
  <c r="L23" i="10"/>
  <c r="G23" i="10"/>
  <c r="E23" i="10"/>
  <c r="I23" i="10"/>
  <c r="C23" i="10"/>
  <c r="K23" i="10"/>
  <c r="F23" i="10"/>
  <c r="J23" i="10"/>
  <c r="D25" i="10"/>
  <c r="H25" i="10"/>
  <c r="L25" i="10"/>
  <c r="G25" i="10"/>
  <c r="E25" i="10"/>
  <c r="I25" i="10"/>
  <c r="C25" i="10"/>
  <c r="K25" i="10"/>
  <c r="F25" i="10"/>
  <c r="J25" i="10"/>
  <c r="D27" i="10"/>
  <c r="H27" i="10"/>
  <c r="L27" i="10"/>
  <c r="C27" i="10"/>
  <c r="K27" i="10"/>
  <c r="E27" i="10"/>
  <c r="I27" i="10"/>
  <c r="G27" i="10"/>
  <c r="F27" i="10"/>
  <c r="J27" i="10"/>
  <c r="D29" i="10"/>
  <c r="H29" i="10"/>
  <c r="L29" i="10"/>
  <c r="G29" i="10"/>
  <c r="E29" i="10"/>
  <c r="I29" i="10"/>
  <c r="C29" i="10"/>
  <c r="K29" i="10"/>
  <c r="F29" i="10"/>
  <c r="J29" i="10"/>
  <c r="M7" i="12"/>
  <c r="M25" i="12"/>
  <c r="K32" i="12"/>
  <c r="I32" i="12"/>
  <c r="M13" i="12"/>
  <c r="M28" i="12"/>
  <c r="D10" i="3" l="1"/>
  <c r="D12" i="3" s="1"/>
  <c r="D11" i="3" s="1"/>
  <c r="M26" i="12"/>
  <c r="M24" i="12"/>
  <c r="M27" i="12"/>
  <c r="D32" i="12"/>
  <c r="G32" i="12"/>
  <c r="M21" i="12"/>
  <c r="M19" i="12"/>
  <c r="M8" i="12"/>
  <c r="M11" i="12"/>
  <c r="H32" i="12"/>
  <c r="M30" i="12"/>
  <c r="J32" i="12"/>
  <c r="M9" i="12"/>
  <c r="M18" i="12"/>
  <c r="M14" i="12"/>
  <c r="M10" i="12"/>
  <c r="M6" i="12"/>
  <c r="M5" i="12"/>
  <c r="C32" i="12"/>
  <c r="M12" i="12"/>
  <c r="M16" i="12"/>
  <c r="M31" i="12"/>
  <c r="M22" i="12"/>
  <c r="E32" i="12"/>
  <c r="L32" i="12"/>
  <c r="M17" i="12"/>
  <c r="M15" i="12"/>
  <c r="M29" i="12"/>
  <c r="F32" i="12"/>
  <c r="M20" i="12"/>
  <c r="M23" i="12"/>
  <c r="M32" i="12" l="1"/>
  <c r="G13" i="3"/>
  <c r="E13" i="3"/>
  <c r="A15" i="3" l="1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I414" i="3"/>
  <c r="I10" i="3" s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5" i="1"/>
  <c r="B10" i="1"/>
  <c r="B17" i="1"/>
  <c r="B21" i="1"/>
  <c r="B22" i="1"/>
  <c r="C25" i="2"/>
  <c r="B29" i="1"/>
  <c r="B30" i="1"/>
  <c r="B14" i="3"/>
  <c r="A14" i="3"/>
  <c r="O5" i="2"/>
  <c r="O6" i="2"/>
  <c r="O7" i="2"/>
  <c r="O8" i="2"/>
  <c r="O9" i="2"/>
  <c r="O10" i="2"/>
  <c r="O11" i="2"/>
  <c r="O12" i="2"/>
  <c r="O13" i="2"/>
  <c r="O4" i="2"/>
  <c r="L18" i="8" l="1"/>
  <c r="J18" i="8"/>
  <c r="F18" i="9"/>
  <c r="K18" i="9"/>
  <c r="E18" i="9"/>
  <c r="F19" i="11"/>
  <c r="K19" i="11"/>
  <c r="F18" i="10"/>
  <c r="G18" i="10"/>
  <c r="H18" i="10"/>
  <c r="E20" i="10"/>
  <c r="I20" i="10"/>
  <c r="F22" i="10"/>
  <c r="G22" i="10"/>
  <c r="H22" i="10"/>
  <c r="L22" i="8"/>
  <c r="J22" i="8"/>
  <c r="C22" i="9"/>
  <c r="H22" i="9"/>
  <c r="F17" i="11"/>
  <c r="K17" i="11"/>
  <c r="E21" i="11"/>
  <c r="C21" i="11"/>
  <c r="H21" i="11"/>
  <c r="F17" i="8"/>
  <c r="K17" i="8"/>
  <c r="I17" i="8"/>
  <c r="C19" i="8"/>
  <c r="H19" i="8"/>
  <c r="F21" i="8"/>
  <c r="K21" i="8"/>
  <c r="E21" i="8"/>
  <c r="L17" i="9"/>
  <c r="J17" i="9"/>
  <c r="D19" i="9"/>
  <c r="I19" i="9"/>
  <c r="G19" i="9"/>
  <c r="L21" i="9"/>
  <c r="J21" i="9"/>
  <c r="C18" i="11"/>
  <c r="H18" i="11"/>
  <c r="J18" i="11"/>
  <c r="K20" i="11"/>
  <c r="E20" i="11"/>
  <c r="C22" i="11"/>
  <c r="H22" i="11"/>
  <c r="F22" i="11"/>
  <c r="L20" i="8"/>
  <c r="J20" i="8"/>
  <c r="C20" i="9"/>
  <c r="D17" i="10"/>
  <c r="L19" i="10"/>
  <c r="K21" i="10"/>
  <c r="E18" i="8"/>
  <c r="C18" i="8"/>
  <c r="J18" i="9"/>
  <c r="D18" i="9"/>
  <c r="I18" i="9"/>
  <c r="J19" i="11"/>
  <c r="L19" i="11"/>
  <c r="J18" i="10"/>
  <c r="K18" i="10"/>
  <c r="L18" i="10"/>
  <c r="C20" i="10"/>
  <c r="D20" i="10"/>
  <c r="J22" i="10"/>
  <c r="K22" i="10"/>
  <c r="L22" i="10"/>
  <c r="E22" i="8"/>
  <c r="G22" i="8"/>
  <c r="G22" i="9"/>
  <c r="L22" i="9"/>
  <c r="J17" i="11"/>
  <c r="D17" i="11"/>
  <c r="I21" i="11"/>
  <c r="G21" i="11"/>
  <c r="D21" i="11"/>
  <c r="J17" i="8"/>
  <c r="D17" i="8"/>
  <c r="E17" i="8"/>
  <c r="G19" i="8"/>
  <c r="L19" i="8"/>
  <c r="J21" i="8"/>
  <c r="D21" i="8"/>
  <c r="I21" i="8"/>
  <c r="E17" i="9"/>
  <c r="G17" i="9"/>
  <c r="H19" i="9"/>
  <c r="F19" i="9"/>
  <c r="K19" i="9"/>
  <c r="E21" i="9"/>
  <c r="G21" i="9"/>
  <c r="G18" i="11"/>
  <c r="L18" i="11"/>
  <c r="F18" i="11"/>
  <c r="D20" i="11"/>
  <c r="I20" i="11"/>
  <c r="G22" i="11"/>
  <c r="L22" i="11"/>
  <c r="J22" i="11"/>
  <c r="E20" i="8"/>
  <c r="K20" i="8"/>
  <c r="G20" i="9"/>
  <c r="L20" i="9"/>
  <c r="H17" i="10"/>
  <c r="E17" i="10"/>
  <c r="J17" i="10"/>
  <c r="G19" i="10"/>
  <c r="K19" i="10"/>
  <c r="H21" i="10"/>
  <c r="E21" i="10"/>
  <c r="J21" i="10"/>
  <c r="D18" i="8"/>
  <c r="I18" i="8"/>
  <c r="G18" i="8"/>
  <c r="C18" i="9"/>
  <c r="H18" i="9"/>
  <c r="E19" i="11"/>
  <c r="C19" i="11"/>
  <c r="D19" i="11"/>
  <c r="I18" i="10"/>
  <c r="E18" i="10"/>
  <c r="F20" i="10"/>
  <c r="G20" i="10"/>
  <c r="H20" i="10"/>
  <c r="I22" i="10"/>
  <c r="E22" i="10"/>
  <c r="D22" i="8"/>
  <c r="I22" i="8"/>
  <c r="K22" i="8"/>
  <c r="F22" i="9"/>
  <c r="K22" i="9"/>
  <c r="E22" i="9"/>
  <c r="E17" i="11"/>
  <c r="C17" i="11"/>
  <c r="H17" i="11"/>
  <c r="F21" i="11"/>
  <c r="K21" i="11"/>
  <c r="C17" i="8"/>
  <c r="H17" i="8"/>
  <c r="F19" i="8"/>
  <c r="K19" i="8"/>
  <c r="E19" i="8"/>
  <c r="C21" i="8"/>
  <c r="H21" i="8"/>
  <c r="D17" i="9"/>
  <c r="I17" i="9"/>
  <c r="K17" i="9"/>
  <c r="L19" i="9"/>
  <c r="J19" i="9"/>
  <c r="D21" i="9"/>
  <c r="I21" i="9"/>
  <c r="K21" i="9"/>
  <c r="K18" i="11"/>
  <c r="E18" i="11"/>
  <c r="C20" i="11"/>
  <c r="H20" i="11"/>
  <c r="F20" i="11"/>
  <c r="K22" i="11"/>
  <c r="E22" i="11"/>
  <c r="D20" i="8"/>
  <c r="I20" i="8"/>
  <c r="C20" i="8"/>
  <c r="F20" i="9"/>
  <c r="K20" i="9"/>
  <c r="I20" i="9"/>
  <c r="L17" i="10"/>
  <c r="I17" i="10"/>
  <c r="D19" i="10"/>
  <c r="E19" i="10"/>
  <c r="F19" i="10"/>
  <c r="L21" i="10"/>
  <c r="I21" i="10"/>
  <c r="K17" i="10"/>
  <c r="C19" i="10"/>
  <c r="F21" i="10"/>
  <c r="H18" i="8"/>
  <c r="F18" i="8"/>
  <c r="K18" i="8"/>
  <c r="G18" i="9"/>
  <c r="L18" i="9"/>
  <c r="I19" i="11"/>
  <c r="G19" i="11"/>
  <c r="H19" i="11"/>
  <c r="C18" i="10"/>
  <c r="D18" i="10"/>
  <c r="J20" i="10"/>
  <c r="K20" i="10"/>
  <c r="L20" i="10"/>
  <c r="C22" i="10"/>
  <c r="D22" i="10"/>
  <c r="H22" i="8"/>
  <c r="F22" i="8"/>
  <c r="C22" i="8"/>
  <c r="J22" i="9"/>
  <c r="D22" i="9"/>
  <c r="I22" i="9"/>
  <c r="I17" i="11"/>
  <c r="G17" i="11"/>
  <c r="L17" i="11"/>
  <c r="J21" i="11"/>
  <c r="L21" i="11"/>
  <c r="G17" i="8"/>
  <c r="L17" i="8"/>
  <c r="J19" i="8"/>
  <c r="D19" i="8"/>
  <c r="I19" i="8"/>
  <c r="G21" i="8"/>
  <c r="L21" i="8"/>
  <c r="H17" i="9"/>
  <c r="F17" i="9"/>
  <c r="C17" i="9"/>
  <c r="E19" i="9"/>
  <c r="C19" i="9"/>
  <c r="H21" i="9"/>
  <c r="F21" i="9"/>
  <c r="C21" i="9"/>
  <c r="D18" i="11"/>
  <c r="I18" i="11"/>
  <c r="G20" i="11"/>
  <c r="L20" i="11"/>
  <c r="J20" i="11"/>
  <c r="D22" i="11"/>
  <c r="I22" i="11"/>
  <c r="H20" i="8"/>
  <c r="F20" i="8"/>
  <c r="G20" i="8"/>
  <c r="J20" i="9"/>
  <c r="D20" i="9"/>
  <c r="E20" i="9"/>
  <c r="C17" i="10"/>
  <c r="G17" i="10"/>
  <c r="H19" i="10"/>
  <c r="I19" i="10"/>
  <c r="J19" i="10"/>
  <c r="C21" i="10"/>
  <c r="G21" i="10"/>
  <c r="H20" i="9"/>
  <c r="F17" i="10"/>
  <c r="D21" i="10"/>
  <c r="A75" i="14"/>
  <c r="A39" i="14"/>
  <c r="A51" i="14"/>
  <c r="A27" i="14"/>
  <c r="A15" i="14"/>
  <c r="A87" i="14"/>
  <c r="A63" i="14"/>
  <c r="A8" i="14"/>
  <c r="A20" i="14"/>
  <c r="A80" i="14"/>
  <c r="A56" i="14"/>
  <c r="A44" i="14"/>
  <c r="A68" i="14"/>
  <c r="A32" i="14"/>
  <c r="A26" i="14"/>
  <c r="A74" i="14"/>
  <c r="A38" i="14"/>
  <c r="A14" i="14"/>
  <c r="A86" i="14"/>
  <c r="A62" i="14"/>
  <c r="A50" i="14"/>
  <c r="A22" i="14"/>
  <c r="A10" i="14"/>
  <c r="A70" i="14"/>
  <c r="A34" i="14"/>
  <c r="A82" i="14"/>
  <c r="A58" i="14"/>
  <c r="A46" i="14"/>
  <c r="A71" i="14"/>
  <c r="A35" i="14"/>
  <c r="A47" i="14"/>
  <c r="A11" i="14"/>
  <c r="A83" i="14"/>
  <c r="A59" i="14"/>
  <c r="A23" i="14"/>
  <c r="A89" i="14"/>
  <c r="A65" i="14"/>
  <c r="A53" i="14"/>
  <c r="A41" i="14"/>
  <c r="A17" i="14"/>
  <c r="A29" i="14"/>
  <c r="A77" i="14"/>
  <c r="A85" i="14"/>
  <c r="A61" i="14"/>
  <c r="A49" i="14"/>
  <c r="A37" i="14"/>
  <c r="A25" i="14"/>
  <c r="A73" i="14"/>
  <c r="A13" i="14"/>
  <c r="A81" i="14"/>
  <c r="A57" i="14"/>
  <c r="A45" i="14"/>
  <c r="A69" i="14"/>
  <c r="A33" i="14"/>
  <c r="A9" i="14"/>
  <c r="A21" i="14"/>
  <c r="A16" i="14"/>
  <c r="A28" i="14"/>
  <c r="A40" i="14"/>
  <c r="A88" i="14"/>
  <c r="A64" i="14"/>
  <c r="A52" i="14"/>
  <c r="A76" i="14"/>
  <c r="A12" i="14"/>
  <c r="A84" i="14"/>
  <c r="A60" i="14"/>
  <c r="A48" i="14"/>
  <c r="A24" i="14"/>
  <c r="A72" i="14"/>
  <c r="A36" i="14"/>
  <c r="K14" i="1"/>
  <c r="L8" i="8"/>
  <c r="J8" i="8"/>
  <c r="D12" i="8"/>
  <c r="I12" i="8"/>
  <c r="C12" i="8"/>
  <c r="F12" i="9"/>
  <c r="K12" i="9"/>
  <c r="I12" i="9"/>
  <c r="E7" i="10"/>
  <c r="C7" i="10"/>
  <c r="H7" i="10"/>
  <c r="F9" i="11"/>
  <c r="K9" i="11"/>
  <c r="F13" i="11"/>
  <c r="K13" i="11"/>
  <c r="E13" i="11"/>
  <c r="C8" i="10"/>
  <c r="H8" i="10"/>
  <c r="J8" i="10"/>
  <c r="K10" i="10"/>
  <c r="E10" i="10"/>
  <c r="C12" i="10"/>
  <c r="H12" i="10"/>
  <c r="F12" i="10"/>
  <c r="F14" i="10"/>
  <c r="K14" i="10"/>
  <c r="F16" i="10"/>
  <c r="G16" i="10"/>
  <c r="H16" i="10"/>
  <c r="E7" i="11"/>
  <c r="C7" i="11"/>
  <c r="L7" i="11"/>
  <c r="L10" i="8"/>
  <c r="J10" i="8"/>
  <c r="D16" i="8"/>
  <c r="I16" i="8"/>
  <c r="G16" i="8"/>
  <c r="C10" i="9"/>
  <c r="H10" i="9"/>
  <c r="F16" i="9"/>
  <c r="K16" i="9"/>
  <c r="E16" i="9"/>
  <c r="F11" i="11"/>
  <c r="K11" i="11"/>
  <c r="E15" i="11"/>
  <c r="C15" i="11"/>
  <c r="L15" i="11"/>
  <c r="F9" i="8"/>
  <c r="K9" i="8"/>
  <c r="I9" i="8"/>
  <c r="C11" i="8"/>
  <c r="H11" i="8"/>
  <c r="F13" i="8"/>
  <c r="K13" i="8"/>
  <c r="E13" i="8"/>
  <c r="C15" i="8"/>
  <c r="H15" i="8"/>
  <c r="L9" i="9"/>
  <c r="J9" i="9"/>
  <c r="D11" i="9"/>
  <c r="I11" i="9"/>
  <c r="K11" i="9"/>
  <c r="L13" i="9"/>
  <c r="J13" i="9"/>
  <c r="D15" i="9"/>
  <c r="I15" i="9"/>
  <c r="C15" i="9"/>
  <c r="C8" i="11"/>
  <c r="H8" i="11"/>
  <c r="F8" i="11"/>
  <c r="K10" i="11"/>
  <c r="E10" i="11"/>
  <c r="C12" i="11"/>
  <c r="H12" i="11"/>
  <c r="F12" i="11"/>
  <c r="K14" i="11"/>
  <c r="E14" i="11"/>
  <c r="C16" i="11"/>
  <c r="H16" i="11"/>
  <c r="J16" i="11"/>
  <c r="D14" i="8"/>
  <c r="I14" i="8"/>
  <c r="K14" i="8"/>
  <c r="E8" i="9"/>
  <c r="I8" i="9"/>
  <c r="E8" i="8"/>
  <c r="C8" i="8"/>
  <c r="H12" i="8"/>
  <c r="F12" i="8"/>
  <c r="G12" i="8"/>
  <c r="J12" i="9"/>
  <c r="D12" i="9"/>
  <c r="E12" i="9"/>
  <c r="I7" i="10"/>
  <c r="G7" i="10"/>
  <c r="L7" i="10"/>
  <c r="J9" i="11"/>
  <c r="D9" i="11"/>
  <c r="J13" i="11"/>
  <c r="D13" i="11"/>
  <c r="I13" i="11"/>
  <c r="G8" i="10"/>
  <c r="L8" i="10"/>
  <c r="F8" i="10"/>
  <c r="D10" i="10"/>
  <c r="I10" i="10"/>
  <c r="G12" i="10"/>
  <c r="L12" i="10"/>
  <c r="J12" i="10"/>
  <c r="J14" i="10"/>
  <c r="I14" i="10"/>
  <c r="J16" i="10"/>
  <c r="K16" i="10"/>
  <c r="L16" i="10"/>
  <c r="I7" i="11"/>
  <c r="G7" i="11"/>
  <c r="D7" i="11"/>
  <c r="E10" i="8"/>
  <c r="C10" i="8"/>
  <c r="H16" i="8"/>
  <c r="F16" i="8"/>
  <c r="K16" i="8"/>
  <c r="G10" i="9"/>
  <c r="L10" i="9"/>
  <c r="J16" i="9"/>
  <c r="D16" i="9"/>
  <c r="I16" i="9"/>
  <c r="J11" i="11"/>
  <c r="D11" i="11"/>
  <c r="I15" i="11"/>
  <c r="G15" i="11"/>
  <c r="D15" i="11"/>
  <c r="J9" i="8"/>
  <c r="D9" i="8"/>
  <c r="E9" i="8"/>
  <c r="G11" i="8"/>
  <c r="L11" i="8"/>
  <c r="J13" i="8"/>
  <c r="D13" i="8"/>
  <c r="I13" i="8"/>
  <c r="G15" i="8"/>
  <c r="L15" i="8"/>
  <c r="E9" i="9"/>
  <c r="G9" i="9"/>
  <c r="H11" i="9"/>
  <c r="F11" i="9"/>
  <c r="G11" i="9"/>
  <c r="E13" i="9"/>
  <c r="K13" i="9"/>
  <c r="H15" i="9"/>
  <c r="F15" i="9"/>
  <c r="G15" i="9"/>
  <c r="G8" i="11"/>
  <c r="L8" i="11"/>
  <c r="J8" i="11"/>
  <c r="D10" i="11"/>
  <c r="I10" i="11"/>
  <c r="G12" i="11"/>
  <c r="E12" i="11"/>
  <c r="J12" i="11"/>
  <c r="D14" i="11"/>
  <c r="I14" i="11"/>
  <c r="G16" i="11"/>
  <c r="L16" i="11"/>
  <c r="F16" i="11"/>
  <c r="H14" i="8"/>
  <c r="F14" i="8"/>
  <c r="C14" i="8"/>
  <c r="C8" i="9"/>
  <c r="D8" i="9"/>
  <c r="D8" i="8"/>
  <c r="I8" i="8"/>
  <c r="G8" i="8"/>
  <c r="L12" i="8"/>
  <c r="J12" i="8"/>
  <c r="C12" i="9"/>
  <c r="H12" i="9"/>
  <c r="F7" i="10"/>
  <c r="K7" i="10"/>
  <c r="E9" i="11"/>
  <c r="C9" i="11"/>
  <c r="H9" i="11"/>
  <c r="C13" i="11"/>
  <c r="H13" i="11"/>
  <c r="K8" i="10"/>
  <c r="E8" i="10"/>
  <c r="C10" i="10"/>
  <c r="H10" i="10"/>
  <c r="F10" i="10"/>
  <c r="K12" i="10"/>
  <c r="E12" i="10"/>
  <c r="C14" i="10"/>
  <c r="E14" i="10"/>
  <c r="H14" i="10"/>
  <c r="E16" i="10"/>
  <c r="I16" i="10"/>
  <c r="F7" i="11"/>
  <c r="K7" i="11"/>
  <c r="D10" i="8"/>
  <c r="I10" i="8"/>
  <c r="G10" i="8"/>
  <c r="L16" i="8"/>
  <c r="J16" i="8"/>
  <c r="F10" i="9"/>
  <c r="K10" i="9"/>
  <c r="I10" i="9"/>
  <c r="C16" i="9"/>
  <c r="H16" i="9"/>
  <c r="E11" i="11"/>
  <c r="C11" i="11"/>
  <c r="H11" i="11"/>
  <c r="F15" i="11"/>
  <c r="K15" i="11"/>
  <c r="C9" i="8"/>
  <c r="H9" i="8"/>
  <c r="F11" i="8"/>
  <c r="K11" i="8"/>
  <c r="E11" i="8"/>
  <c r="C13" i="8"/>
  <c r="H13" i="8"/>
  <c r="F15" i="8"/>
  <c r="K15" i="8"/>
  <c r="E15" i="8"/>
  <c r="D9" i="9"/>
  <c r="I9" i="9"/>
  <c r="K9" i="9"/>
  <c r="L11" i="9"/>
  <c r="J11" i="9"/>
  <c r="D13" i="9"/>
  <c r="I13" i="9"/>
  <c r="C13" i="9"/>
  <c r="L15" i="9"/>
  <c r="J15" i="9"/>
  <c r="K8" i="11"/>
  <c r="E8" i="11"/>
  <c r="C10" i="11"/>
  <c r="H10" i="11"/>
  <c r="J10" i="11"/>
  <c r="L12" i="11"/>
  <c r="I12" i="11"/>
  <c r="C14" i="11"/>
  <c r="H14" i="11"/>
  <c r="F14" i="11"/>
  <c r="K16" i="11"/>
  <c r="E16" i="11"/>
  <c r="L14" i="8"/>
  <c r="J14" i="8"/>
  <c r="F8" i="9"/>
  <c r="G8" i="9"/>
  <c r="H8" i="9"/>
  <c r="C14" i="9"/>
  <c r="K8" i="8"/>
  <c r="G9" i="11"/>
  <c r="G10" i="10"/>
  <c r="I12" i="10"/>
  <c r="C16" i="10"/>
  <c r="J7" i="11"/>
  <c r="K10" i="8"/>
  <c r="D10" i="9"/>
  <c r="I11" i="11"/>
  <c r="H15" i="11"/>
  <c r="L9" i="8"/>
  <c r="G13" i="8"/>
  <c r="I15" i="8"/>
  <c r="F9" i="9"/>
  <c r="H13" i="9"/>
  <c r="K15" i="9"/>
  <c r="I8" i="11"/>
  <c r="D12" i="11"/>
  <c r="J14" i="11"/>
  <c r="K8" i="9"/>
  <c r="G14" i="9"/>
  <c r="L14" i="9"/>
  <c r="G7" i="8"/>
  <c r="L7" i="8"/>
  <c r="H7" i="9"/>
  <c r="E7" i="9"/>
  <c r="J7" i="9"/>
  <c r="J9" i="10"/>
  <c r="L9" i="10"/>
  <c r="I11" i="10"/>
  <c r="G11" i="10"/>
  <c r="D11" i="10"/>
  <c r="J13" i="10"/>
  <c r="K13" i="10"/>
  <c r="H15" i="10"/>
  <c r="I15" i="10"/>
  <c r="J15" i="10"/>
  <c r="E15" i="9"/>
  <c r="L14" i="11"/>
  <c r="H14" i="9"/>
  <c r="C7" i="8"/>
  <c r="K7" i="9"/>
  <c r="K9" i="10"/>
  <c r="H11" i="10"/>
  <c r="D15" i="10"/>
  <c r="E12" i="8"/>
  <c r="G12" i="9"/>
  <c r="J7" i="10"/>
  <c r="L9" i="11"/>
  <c r="L10" i="10"/>
  <c r="D14" i="10"/>
  <c r="D16" i="10"/>
  <c r="H7" i="11"/>
  <c r="E16" i="8"/>
  <c r="E10" i="9"/>
  <c r="G11" i="11"/>
  <c r="J11" i="8"/>
  <c r="L13" i="8"/>
  <c r="C9" i="9"/>
  <c r="F13" i="9"/>
  <c r="G10" i="11"/>
  <c r="K12" i="11"/>
  <c r="D16" i="11"/>
  <c r="E14" i="8"/>
  <c r="L8" i="9"/>
  <c r="K14" i="9"/>
  <c r="E14" i="9"/>
  <c r="F7" i="8"/>
  <c r="K7" i="8"/>
  <c r="E7" i="8"/>
  <c r="L7" i="9"/>
  <c r="I7" i="9"/>
  <c r="E9" i="10"/>
  <c r="C9" i="10"/>
  <c r="D9" i="10"/>
  <c r="F11" i="10"/>
  <c r="K11" i="10"/>
  <c r="E13" i="10"/>
  <c r="C13" i="10"/>
  <c r="D13" i="10"/>
  <c r="L15" i="10"/>
  <c r="G15" i="10"/>
  <c r="L16" i="9"/>
  <c r="G9" i="8"/>
  <c r="D15" i="8"/>
  <c r="C11" i="9"/>
  <c r="F10" i="11"/>
  <c r="J14" i="9"/>
  <c r="D7" i="9"/>
  <c r="F9" i="10"/>
  <c r="C11" i="10"/>
  <c r="H13" i="10"/>
  <c r="F15" i="10"/>
  <c r="H8" i="8"/>
  <c r="K12" i="8"/>
  <c r="L12" i="9"/>
  <c r="D7" i="10"/>
  <c r="G13" i="11"/>
  <c r="D8" i="10"/>
  <c r="J10" i="10"/>
  <c r="G14" i="10"/>
  <c r="H10" i="8"/>
  <c r="C16" i="8"/>
  <c r="G16" i="9"/>
  <c r="L11" i="11"/>
  <c r="D11" i="8"/>
  <c r="J15" i="8"/>
  <c r="E11" i="9"/>
  <c r="G13" i="9"/>
  <c r="L10" i="11"/>
  <c r="G14" i="11"/>
  <c r="I16" i="11"/>
  <c r="G14" i="8"/>
  <c r="F14" i="9"/>
  <c r="D14" i="9"/>
  <c r="I14" i="9"/>
  <c r="J7" i="8"/>
  <c r="D7" i="8"/>
  <c r="I7" i="8"/>
  <c r="C7" i="9"/>
  <c r="G7" i="9"/>
  <c r="I9" i="10"/>
  <c r="G9" i="10"/>
  <c r="H9" i="10"/>
  <c r="J11" i="10"/>
  <c r="L11" i="10"/>
  <c r="I13" i="10"/>
  <c r="G13" i="10"/>
  <c r="L13" i="10"/>
  <c r="C15" i="10"/>
  <c r="K15" i="10"/>
  <c r="F8" i="8"/>
  <c r="I9" i="11"/>
  <c r="L13" i="11"/>
  <c r="I8" i="10"/>
  <c r="D12" i="10"/>
  <c r="L14" i="10"/>
  <c r="F10" i="8"/>
  <c r="J10" i="9"/>
  <c r="J15" i="11"/>
  <c r="I11" i="8"/>
  <c r="H9" i="9"/>
  <c r="D8" i="11"/>
  <c r="J8" i="9"/>
  <c r="H7" i="8"/>
  <c r="F7" i="9"/>
  <c r="E11" i="10"/>
  <c r="F13" i="10"/>
  <c r="E15" i="10"/>
  <c r="B14" i="1"/>
  <c r="C6" i="11"/>
  <c r="H6" i="11"/>
  <c r="F6" i="11"/>
  <c r="D6" i="8"/>
  <c r="I6" i="8"/>
  <c r="K6" i="8"/>
  <c r="E6" i="9"/>
  <c r="K6" i="9"/>
  <c r="K6" i="10"/>
  <c r="E6" i="10"/>
  <c r="D5" i="8"/>
  <c r="F5" i="8"/>
  <c r="H5" i="8"/>
  <c r="F5" i="9"/>
  <c r="E5" i="9"/>
  <c r="E5" i="10"/>
  <c r="L5" i="10"/>
  <c r="K5" i="10"/>
  <c r="J5" i="11"/>
  <c r="E5" i="11"/>
  <c r="H6" i="10"/>
  <c r="G5" i="8"/>
  <c r="H5" i="9"/>
  <c r="D6" i="11"/>
  <c r="L6" i="9"/>
  <c r="F6" i="10"/>
  <c r="K5" i="8"/>
  <c r="L5" i="9"/>
  <c r="G5" i="10"/>
  <c r="G6" i="11"/>
  <c r="L6" i="11"/>
  <c r="J6" i="11"/>
  <c r="H6" i="8"/>
  <c r="F6" i="8"/>
  <c r="C6" i="8"/>
  <c r="I6" i="9"/>
  <c r="D6" i="9"/>
  <c r="D6" i="10"/>
  <c r="I6" i="10"/>
  <c r="E5" i="8"/>
  <c r="J5" i="8"/>
  <c r="L5" i="8"/>
  <c r="D5" i="9"/>
  <c r="I5" i="9"/>
  <c r="I5" i="10"/>
  <c r="F5" i="10"/>
  <c r="D5" i="10"/>
  <c r="D5" i="11"/>
  <c r="I5" i="11"/>
  <c r="C6" i="10"/>
  <c r="J6" i="10"/>
  <c r="I5" i="8"/>
  <c r="G5" i="9"/>
  <c r="C5" i="9"/>
  <c r="J5" i="10"/>
  <c r="G5" i="11"/>
  <c r="H5" i="11"/>
  <c r="C5" i="11"/>
  <c r="I6" i="11"/>
  <c r="G6" i="8"/>
  <c r="G6" i="9"/>
  <c r="G6" i="10"/>
  <c r="C5" i="8"/>
  <c r="J5" i="9"/>
  <c r="K5" i="11"/>
  <c r="L5" i="11"/>
  <c r="F5" i="11"/>
  <c r="K6" i="11"/>
  <c r="E6" i="11"/>
  <c r="L6" i="8"/>
  <c r="J6" i="8"/>
  <c r="F6" i="9"/>
  <c r="C6" i="9"/>
  <c r="H6" i="9"/>
  <c r="C5" i="10"/>
  <c r="E6" i="8"/>
  <c r="J6" i="9"/>
  <c r="L6" i="10"/>
  <c r="K5" i="9"/>
  <c r="H5" i="10"/>
  <c r="B21" i="12"/>
  <c r="B21" i="9"/>
  <c r="B21" i="8"/>
  <c r="B21" i="11"/>
  <c r="B21" i="10"/>
  <c r="B9" i="12"/>
  <c r="B9" i="9"/>
  <c r="B9" i="8"/>
  <c r="B9" i="10"/>
  <c r="B9" i="11"/>
  <c r="C28" i="1"/>
  <c r="G28" i="1"/>
  <c r="K28" i="1"/>
  <c r="J28" i="1"/>
  <c r="D28" i="1"/>
  <c r="H28" i="1"/>
  <c r="L28" i="1"/>
  <c r="E28" i="1"/>
  <c r="I28" i="1"/>
  <c r="F28" i="1"/>
  <c r="C16" i="1"/>
  <c r="G16" i="1"/>
  <c r="K16" i="1"/>
  <c r="J16" i="1"/>
  <c r="D16" i="1"/>
  <c r="H16" i="1"/>
  <c r="L16" i="1"/>
  <c r="E16" i="1"/>
  <c r="I16" i="1"/>
  <c r="F16" i="1"/>
  <c r="C8" i="1"/>
  <c r="G8" i="1"/>
  <c r="K8" i="1"/>
  <c r="F8" i="1"/>
  <c r="D8" i="1"/>
  <c r="H8" i="1"/>
  <c r="L8" i="1"/>
  <c r="J8" i="1"/>
  <c r="E8" i="1"/>
  <c r="I8" i="1"/>
  <c r="B28" i="1"/>
  <c r="B28" i="11"/>
  <c r="B28" i="10"/>
  <c r="B28" i="12"/>
  <c r="B28" i="9"/>
  <c r="B28" i="8"/>
  <c r="B24" i="1"/>
  <c r="B24" i="11"/>
  <c r="B24" i="10"/>
  <c r="B24" i="12"/>
  <c r="B24" i="9"/>
  <c r="B24" i="8"/>
  <c r="B20" i="1"/>
  <c r="B20" i="11"/>
  <c r="B20" i="10"/>
  <c r="B20" i="12"/>
  <c r="B20" i="9"/>
  <c r="B20" i="8"/>
  <c r="B16" i="11"/>
  <c r="B16" i="10"/>
  <c r="B16" i="12"/>
  <c r="B16" i="9"/>
  <c r="B16" i="8"/>
  <c r="B12" i="1"/>
  <c r="B12" i="11"/>
  <c r="B12" i="10"/>
  <c r="B12" i="12"/>
  <c r="B12" i="9"/>
  <c r="B12" i="8"/>
  <c r="B8" i="1"/>
  <c r="B8" i="11"/>
  <c r="B8" i="10"/>
  <c r="B8" i="12"/>
  <c r="B8" i="9"/>
  <c r="B8" i="8"/>
  <c r="E27" i="1"/>
  <c r="I27" i="1"/>
  <c r="H27" i="1"/>
  <c r="F27" i="1"/>
  <c r="J27" i="1"/>
  <c r="D27" i="1"/>
  <c r="L27" i="1"/>
  <c r="C27" i="1"/>
  <c r="G27" i="1"/>
  <c r="K27" i="1"/>
  <c r="E23" i="1"/>
  <c r="I23" i="1"/>
  <c r="D23" i="1"/>
  <c r="L23" i="1"/>
  <c r="F23" i="1"/>
  <c r="J23" i="1"/>
  <c r="H23" i="1"/>
  <c r="C23" i="1"/>
  <c r="G23" i="1"/>
  <c r="K23" i="1"/>
  <c r="E19" i="1"/>
  <c r="I19" i="1"/>
  <c r="D19" i="1"/>
  <c r="F19" i="1"/>
  <c r="J19" i="1"/>
  <c r="H19" i="1"/>
  <c r="C19" i="1"/>
  <c r="G19" i="1"/>
  <c r="K19" i="1"/>
  <c r="L19" i="1"/>
  <c r="E15" i="1"/>
  <c r="I15" i="1"/>
  <c r="L15" i="1"/>
  <c r="F15" i="1"/>
  <c r="J15" i="1"/>
  <c r="H15" i="1"/>
  <c r="C15" i="1"/>
  <c r="G15" i="1"/>
  <c r="K15" i="1"/>
  <c r="D15" i="1"/>
  <c r="E11" i="1"/>
  <c r="I11" i="1"/>
  <c r="D11" i="1"/>
  <c r="L11" i="1"/>
  <c r="F11" i="1"/>
  <c r="J11" i="1"/>
  <c r="H11" i="1"/>
  <c r="C11" i="1"/>
  <c r="G11" i="1"/>
  <c r="K11" i="1"/>
  <c r="E7" i="1"/>
  <c r="I7" i="1"/>
  <c r="H7" i="1"/>
  <c r="F7" i="1"/>
  <c r="J7" i="1"/>
  <c r="D7" i="1"/>
  <c r="L7" i="1"/>
  <c r="C7" i="1"/>
  <c r="G7" i="1"/>
  <c r="K7" i="1"/>
  <c r="C24" i="2"/>
  <c r="B25" i="12"/>
  <c r="B25" i="9"/>
  <c r="B25" i="8"/>
  <c r="B25" i="10"/>
  <c r="B25" i="11"/>
  <c r="B17" i="12"/>
  <c r="B17" i="9"/>
  <c r="B17" i="8"/>
  <c r="B17" i="11"/>
  <c r="B17" i="10"/>
  <c r="C24" i="1"/>
  <c r="G24" i="1"/>
  <c r="K24" i="1"/>
  <c r="J24" i="1"/>
  <c r="D24" i="1"/>
  <c r="H24" i="1"/>
  <c r="L24" i="1"/>
  <c r="E24" i="1"/>
  <c r="I24" i="1"/>
  <c r="F24" i="1"/>
  <c r="C12" i="1"/>
  <c r="G12" i="1"/>
  <c r="K12" i="1"/>
  <c r="D12" i="1"/>
  <c r="H12" i="1"/>
  <c r="L12" i="1"/>
  <c r="J12" i="1"/>
  <c r="E12" i="1"/>
  <c r="I12" i="1"/>
  <c r="F12" i="1"/>
  <c r="B25" i="1"/>
  <c r="B27" i="1"/>
  <c r="B27" i="12"/>
  <c r="B27" i="9"/>
  <c r="B27" i="8"/>
  <c r="B27" i="11"/>
  <c r="B27" i="10"/>
  <c r="B23" i="1"/>
  <c r="B23" i="12"/>
  <c r="B23" i="9"/>
  <c r="B23" i="8"/>
  <c r="B23" i="11"/>
  <c r="B23" i="10"/>
  <c r="B19" i="1"/>
  <c r="B19" i="12"/>
  <c r="B19" i="9"/>
  <c r="B19" i="8"/>
  <c r="B19" i="10"/>
  <c r="B19" i="11"/>
  <c r="B15" i="12"/>
  <c r="B15" i="9"/>
  <c r="B15" i="8"/>
  <c r="B15" i="10"/>
  <c r="B15" i="11"/>
  <c r="B11" i="12"/>
  <c r="B11" i="9"/>
  <c r="B11" i="8"/>
  <c r="B11" i="11"/>
  <c r="B11" i="10"/>
  <c r="C30" i="1"/>
  <c r="G30" i="1"/>
  <c r="K30" i="1"/>
  <c r="J30" i="1"/>
  <c r="D30" i="1"/>
  <c r="H30" i="1"/>
  <c r="L30" i="1"/>
  <c r="F30" i="1"/>
  <c r="E30" i="1"/>
  <c r="I30" i="1"/>
  <c r="C26" i="1"/>
  <c r="G26" i="1"/>
  <c r="K26" i="1"/>
  <c r="F26" i="1"/>
  <c r="D26" i="1"/>
  <c r="H26" i="1"/>
  <c r="L26" i="1"/>
  <c r="E26" i="1"/>
  <c r="I26" i="1"/>
  <c r="J26" i="1"/>
  <c r="C22" i="1"/>
  <c r="G22" i="1"/>
  <c r="K22" i="1"/>
  <c r="D22" i="1"/>
  <c r="H22" i="1"/>
  <c r="L22" i="1"/>
  <c r="J22" i="1"/>
  <c r="E22" i="1"/>
  <c r="I22" i="1"/>
  <c r="F22" i="1"/>
  <c r="C18" i="1"/>
  <c r="G18" i="1"/>
  <c r="K18" i="1"/>
  <c r="D18" i="1"/>
  <c r="H18" i="1"/>
  <c r="L18" i="1"/>
  <c r="F18" i="1"/>
  <c r="E18" i="1"/>
  <c r="I18" i="1"/>
  <c r="J18" i="1"/>
  <c r="C14" i="1"/>
  <c r="G14" i="1"/>
  <c r="J14" i="1"/>
  <c r="D14" i="1"/>
  <c r="H14" i="1"/>
  <c r="L14" i="1"/>
  <c r="F14" i="1"/>
  <c r="E14" i="1"/>
  <c r="I14" i="1"/>
  <c r="C10" i="1"/>
  <c r="G10" i="1"/>
  <c r="K10" i="1"/>
  <c r="F10" i="1"/>
  <c r="D10" i="1"/>
  <c r="H10" i="1"/>
  <c r="L10" i="1"/>
  <c r="E10" i="1"/>
  <c r="I10" i="1"/>
  <c r="J10" i="1"/>
  <c r="C6" i="1"/>
  <c r="G6" i="1"/>
  <c r="K6" i="1"/>
  <c r="F6" i="1"/>
  <c r="D6" i="1"/>
  <c r="H6" i="1"/>
  <c r="L6" i="1"/>
  <c r="E6" i="1"/>
  <c r="I6" i="1"/>
  <c r="J6" i="1"/>
  <c r="C28" i="2"/>
  <c r="B29" i="12"/>
  <c r="B29" i="9"/>
  <c r="B29" i="8"/>
  <c r="B29" i="10"/>
  <c r="B29" i="11"/>
  <c r="B13" i="12"/>
  <c r="B13" i="9"/>
  <c r="B13" i="8"/>
  <c r="B13" i="10"/>
  <c r="B13" i="11"/>
  <c r="C20" i="1"/>
  <c r="G20" i="1"/>
  <c r="K20" i="1"/>
  <c r="J20" i="1"/>
  <c r="D20" i="1"/>
  <c r="H20" i="1"/>
  <c r="L20" i="1"/>
  <c r="F20" i="1"/>
  <c r="E20" i="1"/>
  <c r="I20" i="1"/>
  <c r="C29" i="2"/>
  <c r="B30" i="11"/>
  <c r="B30" i="10"/>
  <c r="B30" i="12"/>
  <c r="B30" i="9"/>
  <c r="B30" i="8"/>
  <c r="B26" i="1"/>
  <c r="B26" i="11"/>
  <c r="B26" i="10"/>
  <c r="B26" i="12"/>
  <c r="B26" i="9"/>
  <c r="B26" i="8"/>
  <c r="B22" i="11"/>
  <c r="B22" i="10"/>
  <c r="B22" i="12"/>
  <c r="B22" i="9"/>
  <c r="B22" i="8"/>
  <c r="B18" i="1"/>
  <c r="B18" i="11"/>
  <c r="B18" i="10"/>
  <c r="B18" i="12"/>
  <c r="B18" i="9"/>
  <c r="B18" i="8"/>
  <c r="B14" i="11"/>
  <c r="B14" i="10"/>
  <c r="B14" i="12"/>
  <c r="B14" i="9"/>
  <c r="B14" i="8"/>
  <c r="B10" i="11"/>
  <c r="B10" i="10"/>
  <c r="B10" i="12"/>
  <c r="B10" i="9"/>
  <c r="B10" i="8"/>
  <c r="E29" i="1"/>
  <c r="I29" i="1"/>
  <c r="H29" i="1"/>
  <c r="F29" i="1"/>
  <c r="J29" i="1"/>
  <c r="D29" i="1"/>
  <c r="C29" i="1"/>
  <c r="G29" i="1"/>
  <c r="K29" i="1"/>
  <c r="L29" i="1"/>
  <c r="E25" i="1"/>
  <c r="I25" i="1"/>
  <c r="F25" i="1"/>
  <c r="J25" i="1"/>
  <c r="D25" i="1"/>
  <c r="L25" i="1"/>
  <c r="C25" i="1"/>
  <c r="G25" i="1"/>
  <c r="K25" i="1"/>
  <c r="H25" i="1"/>
  <c r="E21" i="1"/>
  <c r="I21" i="1"/>
  <c r="H21" i="1"/>
  <c r="F21" i="1"/>
  <c r="J21" i="1"/>
  <c r="L21" i="1"/>
  <c r="C21" i="1"/>
  <c r="G21" i="1"/>
  <c r="K21" i="1"/>
  <c r="D21" i="1"/>
  <c r="E17" i="1"/>
  <c r="I17" i="1"/>
  <c r="L17" i="1"/>
  <c r="F17" i="1"/>
  <c r="J17" i="1"/>
  <c r="D17" i="1"/>
  <c r="C17" i="1"/>
  <c r="G17" i="1"/>
  <c r="K17" i="1"/>
  <c r="H17" i="1"/>
  <c r="E13" i="1"/>
  <c r="I13" i="1"/>
  <c r="D13" i="1"/>
  <c r="L13" i="1"/>
  <c r="F13" i="1"/>
  <c r="J13" i="1"/>
  <c r="C13" i="1"/>
  <c r="G13" i="1"/>
  <c r="K13" i="1"/>
  <c r="H13" i="1"/>
  <c r="E9" i="1"/>
  <c r="I9" i="1"/>
  <c r="D9" i="1"/>
  <c r="F9" i="1"/>
  <c r="J9" i="1"/>
  <c r="L9" i="1"/>
  <c r="C9" i="1"/>
  <c r="G9" i="1"/>
  <c r="K9" i="1"/>
  <c r="H9" i="1"/>
  <c r="C5" i="1"/>
  <c r="D5" i="1"/>
  <c r="H5" i="1"/>
  <c r="L5" i="1"/>
  <c r="E5" i="1"/>
  <c r="I5" i="1"/>
  <c r="G5" i="1"/>
  <c r="F5" i="1"/>
  <c r="J5" i="1"/>
  <c r="K5" i="1"/>
  <c r="B7" i="1"/>
  <c r="B7" i="12"/>
  <c r="B7" i="8"/>
  <c r="B7" i="11"/>
  <c r="B7" i="10"/>
  <c r="B7" i="9"/>
  <c r="B6" i="1"/>
  <c r="B6" i="12"/>
  <c r="B6" i="8"/>
  <c r="B6" i="11"/>
  <c r="B6" i="10"/>
  <c r="B6" i="9"/>
  <c r="B5" i="1"/>
  <c r="B5" i="12"/>
  <c r="B5" i="8"/>
  <c r="B5" i="11"/>
  <c r="B5" i="10"/>
  <c r="B5" i="9"/>
  <c r="B13" i="1"/>
  <c r="B11" i="1"/>
  <c r="B15" i="1"/>
  <c r="C26" i="2"/>
  <c r="B9" i="1"/>
  <c r="C23" i="2"/>
  <c r="C27" i="2"/>
  <c r="C22" i="2"/>
  <c r="B16" i="1"/>
  <c r="B12" i="14" l="1"/>
  <c r="E12" i="14"/>
  <c r="D12" i="14"/>
  <c r="C12" i="14"/>
  <c r="B45" i="14"/>
  <c r="D45" i="14"/>
  <c r="E45" i="14"/>
  <c r="C45" i="14"/>
  <c r="E89" i="14"/>
  <c r="B89" i="14"/>
  <c r="D89" i="14"/>
  <c r="C89" i="14"/>
  <c r="E70" i="14"/>
  <c r="B70" i="14"/>
  <c r="D70" i="14"/>
  <c r="C70" i="14"/>
  <c r="B74" i="14"/>
  <c r="E74" i="14"/>
  <c r="D74" i="14"/>
  <c r="C74" i="14"/>
  <c r="D44" i="14"/>
  <c r="B44" i="14"/>
  <c r="E44" i="14"/>
  <c r="C44" i="14"/>
  <c r="D48" i="14"/>
  <c r="E48" i="14"/>
  <c r="B48" i="14"/>
  <c r="C48" i="14"/>
  <c r="B76" i="14"/>
  <c r="D76" i="14"/>
  <c r="E76" i="14"/>
  <c r="C76" i="14"/>
  <c r="E40" i="14"/>
  <c r="B40" i="14"/>
  <c r="D40" i="14"/>
  <c r="C40" i="14"/>
  <c r="E9" i="14"/>
  <c r="D9" i="14"/>
  <c r="B9" i="14"/>
  <c r="C9" i="14"/>
  <c r="B57" i="14"/>
  <c r="D57" i="14"/>
  <c r="E57" i="14"/>
  <c r="C57" i="14"/>
  <c r="B25" i="14"/>
  <c r="E25" i="14"/>
  <c r="D25" i="14"/>
  <c r="C25" i="14"/>
  <c r="E85" i="14"/>
  <c r="D85" i="14"/>
  <c r="B85" i="14"/>
  <c r="C85" i="14"/>
  <c r="D41" i="14"/>
  <c r="E41" i="14"/>
  <c r="B41" i="14"/>
  <c r="C41" i="14"/>
  <c r="B23" i="14"/>
  <c r="D23" i="14"/>
  <c r="E23" i="14"/>
  <c r="C23" i="14"/>
  <c r="B47" i="14"/>
  <c r="E47" i="14"/>
  <c r="D47" i="14"/>
  <c r="C47" i="14"/>
  <c r="E58" i="14"/>
  <c r="D58" i="14"/>
  <c r="B58" i="14"/>
  <c r="C58" i="14"/>
  <c r="E10" i="14"/>
  <c r="D10" i="14"/>
  <c r="B10" i="14"/>
  <c r="C10" i="14"/>
  <c r="D86" i="14"/>
  <c r="E86" i="14"/>
  <c r="B86" i="14"/>
  <c r="C86" i="14"/>
  <c r="D26" i="14"/>
  <c r="B26" i="14"/>
  <c r="E26" i="14"/>
  <c r="C26" i="14"/>
  <c r="B56" i="14"/>
  <c r="E56" i="14"/>
  <c r="D56" i="14"/>
  <c r="C56" i="14"/>
  <c r="B63" i="14"/>
  <c r="E63" i="14"/>
  <c r="D63" i="14"/>
  <c r="C63" i="14"/>
  <c r="E51" i="14"/>
  <c r="B51" i="14"/>
  <c r="D51" i="14"/>
  <c r="C51" i="14"/>
  <c r="D24" i="14"/>
  <c r="B24" i="14"/>
  <c r="E24" i="14"/>
  <c r="C24" i="14"/>
  <c r="D88" i="14"/>
  <c r="E88" i="14"/>
  <c r="B88" i="14"/>
  <c r="C88" i="14"/>
  <c r="E61" i="14"/>
  <c r="B61" i="14"/>
  <c r="D61" i="14"/>
  <c r="C61" i="14"/>
  <c r="D11" i="14"/>
  <c r="B11" i="14"/>
  <c r="E11" i="14"/>
  <c r="C11" i="14"/>
  <c r="D62" i="14"/>
  <c r="B62" i="14"/>
  <c r="E62" i="14"/>
  <c r="C62" i="14"/>
  <c r="E27" i="14"/>
  <c r="D27" i="14"/>
  <c r="B27" i="14"/>
  <c r="C27" i="14"/>
  <c r="D36" i="14"/>
  <c r="B36" i="14"/>
  <c r="E36" i="14"/>
  <c r="C36" i="14"/>
  <c r="B60" i="14"/>
  <c r="E60" i="14"/>
  <c r="D60" i="14"/>
  <c r="C60" i="14"/>
  <c r="B52" i="14"/>
  <c r="E52" i="14"/>
  <c r="D52" i="14"/>
  <c r="C52" i="14"/>
  <c r="B28" i="14"/>
  <c r="D28" i="14"/>
  <c r="E28" i="14"/>
  <c r="C28" i="14"/>
  <c r="B33" i="14"/>
  <c r="E33" i="14"/>
  <c r="D33" i="14"/>
  <c r="C33" i="14"/>
  <c r="D81" i="14"/>
  <c r="E81" i="14"/>
  <c r="B81" i="14"/>
  <c r="C81" i="14"/>
  <c r="B37" i="14"/>
  <c r="D37" i="14"/>
  <c r="E37" i="14"/>
  <c r="C37" i="14"/>
  <c r="E77" i="14"/>
  <c r="D77" i="14"/>
  <c r="B77" i="14"/>
  <c r="C77" i="14"/>
  <c r="B53" i="14"/>
  <c r="D53" i="14"/>
  <c r="E53" i="14"/>
  <c r="C53" i="14"/>
  <c r="E59" i="14"/>
  <c r="B59" i="14"/>
  <c r="D59" i="14"/>
  <c r="C59" i="14"/>
  <c r="E35" i="14"/>
  <c r="D35" i="14"/>
  <c r="B35" i="14"/>
  <c r="C35" i="14"/>
  <c r="D82" i="14"/>
  <c r="E82" i="14"/>
  <c r="B82" i="14"/>
  <c r="C82" i="14"/>
  <c r="E22" i="14"/>
  <c r="D22" i="14"/>
  <c r="B22" i="14"/>
  <c r="C22" i="14"/>
  <c r="E14" i="14"/>
  <c r="D14" i="14"/>
  <c r="B14" i="14"/>
  <c r="C14" i="14"/>
  <c r="D32" i="14"/>
  <c r="E32" i="14"/>
  <c r="B32" i="14"/>
  <c r="C32" i="14"/>
  <c r="B80" i="14"/>
  <c r="D80" i="14"/>
  <c r="E80" i="14"/>
  <c r="C80" i="14"/>
  <c r="D87" i="14"/>
  <c r="E87" i="14"/>
  <c r="B87" i="14"/>
  <c r="C87" i="14"/>
  <c r="B39" i="14"/>
  <c r="E39" i="14"/>
  <c r="D39" i="14"/>
  <c r="C39" i="14"/>
  <c r="D21" i="14"/>
  <c r="B21" i="14"/>
  <c r="E21" i="14"/>
  <c r="C21" i="14"/>
  <c r="E73" i="14"/>
  <c r="D73" i="14"/>
  <c r="B73" i="14"/>
  <c r="C73" i="14"/>
  <c r="D17" i="14"/>
  <c r="B17" i="14"/>
  <c r="E17" i="14"/>
  <c r="C17" i="14"/>
  <c r="D46" i="14"/>
  <c r="B46" i="14"/>
  <c r="E46" i="14"/>
  <c r="C46" i="14"/>
  <c r="E8" i="14"/>
  <c r="D8" i="14"/>
  <c r="B8" i="14"/>
  <c r="C8" i="14"/>
  <c r="D72" i="14"/>
  <c r="E72" i="14"/>
  <c r="B72" i="14"/>
  <c r="C72" i="14"/>
  <c r="E84" i="14"/>
  <c r="D84" i="14"/>
  <c r="B84" i="14"/>
  <c r="C84" i="14"/>
  <c r="E64" i="14"/>
  <c r="B64" i="14"/>
  <c r="D64" i="14"/>
  <c r="C64" i="14"/>
  <c r="D16" i="14"/>
  <c r="B16" i="14"/>
  <c r="E16" i="14"/>
  <c r="C16" i="14"/>
  <c r="D69" i="14"/>
  <c r="E69" i="14"/>
  <c r="B69" i="14"/>
  <c r="C69" i="14"/>
  <c r="B13" i="14"/>
  <c r="D13" i="14"/>
  <c r="E13" i="14"/>
  <c r="C13" i="14"/>
  <c r="B49" i="14"/>
  <c r="D49" i="14"/>
  <c r="E49" i="14"/>
  <c r="C49" i="14"/>
  <c r="B29" i="14"/>
  <c r="D29" i="14"/>
  <c r="E29" i="14"/>
  <c r="C29" i="14"/>
  <c r="E65" i="14"/>
  <c r="D65" i="14"/>
  <c r="B65" i="14"/>
  <c r="C65" i="14"/>
  <c r="E83" i="14"/>
  <c r="D83" i="14"/>
  <c r="B83" i="14"/>
  <c r="C83" i="14"/>
  <c r="E71" i="14"/>
  <c r="B71" i="14"/>
  <c r="D71" i="14"/>
  <c r="C71" i="14"/>
  <c r="E34" i="14"/>
  <c r="D34" i="14"/>
  <c r="B34" i="14"/>
  <c r="C34" i="14"/>
  <c r="B50" i="14"/>
  <c r="D50" i="14"/>
  <c r="E50" i="14"/>
  <c r="C50" i="14"/>
  <c r="B38" i="14"/>
  <c r="E38" i="14"/>
  <c r="D38" i="14"/>
  <c r="C38" i="14"/>
  <c r="E68" i="14"/>
  <c r="D68" i="14"/>
  <c r="B68" i="14"/>
  <c r="C68" i="14"/>
  <c r="E20" i="14"/>
  <c r="B20" i="14"/>
  <c r="D20" i="14"/>
  <c r="C20" i="14"/>
  <c r="E15" i="14"/>
  <c r="D15" i="14"/>
  <c r="B15" i="14"/>
  <c r="C15" i="14"/>
  <c r="B75" i="14"/>
  <c r="E75" i="14"/>
  <c r="D75" i="14"/>
  <c r="C75" i="14"/>
  <c r="L32" i="11"/>
  <c r="L34" i="11" s="1"/>
  <c r="C32" i="11"/>
  <c r="C34" i="11" s="1"/>
  <c r="F32" i="10"/>
  <c r="F34" i="10" s="1"/>
  <c r="I32" i="9"/>
  <c r="I34" i="9" s="1"/>
  <c r="D32" i="11"/>
  <c r="D34" i="11" s="1"/>
  <c r="H32" i="10"/>
  <c r="H34" i="10" s="1"/>
  <c r="J32" i="9"/>
  <c r="J34" i="9" s="1"/>
  <c r="C32" i="9"/>
  <c r="C34" i="9" s="1"/>
  <c r="G32" i="8"/>
  <c r="G34" i="8" s="1"/>
  <c r="K32" i="10"/>
  <c r="K34" i="10" s="1"/>
  <c r="F32" i="9"/>
  <c r="F34" i="9" s="1"/>
  <c r="K32" i="9"/>
  <c r="K34" i="9" s="1"/>
  <c r="F32" i="11"/>
  <c r="F34" i="11" s="1"/>
  <c r="C32" i="8"/>
  <c r="C34" i="8" s="1"/>
  <c r="D32" i="9"/>
  <c r="D34" i="9" s="1"/>
  <c r="J32" i="11"/>
  <c r="J34" i="11" s="1"/>
  <c r="E32" i="9"/>
  <c r="E34" i="9" s="1"/>
  <c r="L32" i="8"/>
  <c r="L34" i="8" s="1"/>
  <c r="K32" i="11"/>
  <c r="K34" i="11" s="1"/>
  <c r="H32" i="11"/>
  <c r="H34" i="11" s="1"/>
  <c r="G32" i="9"/>
  <c r="G34" i="9" s="1"/>
  <c r="I32" i="11"/>
  <c r="I34" i="11" s="1"/>
  <c r="I32" i="10"/>
  <c r="I34" i="10" s="1"/>
  <c r="J32" i="8"/>
  <c r="J34" i="8" s="1"/>
  <c r="G32" i="10"/>
  <c r="G34" i="10" s="1"/>
  <c r="L32" i="10"/>
  <c r="L34" i="10" s="1"/>
  <c r="H32" i="8"/>
  <c r="H34" i="8" s="1"/>
  <c r="G32" i="11"/>
  <c r="G34" i="11" s="1"/>
  <c r="I32" i="8"/>
  <c r="I34" i="8" s="1"/>
  <c r="E32" i="8"/>
  <c r="E34" i="8" s="1"/>
  <c r="L32" i="9"/>
  <c r="L34" i="9" s="1"/>
  <c r="E32" i="11"/>
  <c r="E34" i="11" s="1"/>
  <c r="E32" i="10"/>
  <c r="E34" i="10" s="1"/>
  <c r="F32" i="8"/>
  <c r="F34" i="8" s="1"/>
  <c r="C32" i="10"/>
  <c r="C34" i="10" s="1"/>
  <c r="J32" i="10"/>
  <c r="J34" i="10" s="1"/>
  <c r="D32" i="10"/>
  <c r="D34" i="10" s="1"/>
  <c r="K32" i="8"/>
  <c r="K34" i="8" s="1"/>
  <c r="H32" i="9"/>
  <c r="H34" i="9" s="1"/>
  <c r="D32" i="8"/>
  <c r="D34" i="8" s="1"/>
  <c r="M30" i="8"/>
  <c r="M10" i="8"/>
  <c r="M14" i="8"/>
  <c r="M23" i="8"/>
  <c r="M29" i="8"/>
  <c r="M15" i="9"/>
  <c r="M12" i="10"/>
  <c r="M18" i="11"/>
  <c r="M12" i="9"/>
  <c r="M26" i="8"/>
  <c r="M24" i="10"/>
  <c r="M8" i="10"/>
  <c r="M18" i="8"/>
  <c r="M20" i="10"/>
  <c r="M28" i="8"/>
  <c r="M12" i="8"/>
  <c r="M22" i="8"/>
  <c r="M16" i="10"/>
  <c r="M8" i="8"/>
  <c r="M13" i="8"/>
  <c r="M31" i="9"/>
  <c r="M21" i="10"/>
  <c r="M26" i="9"/>
  <c r="M31" i="10"/>
  <c r="M9" i="9"/>
  <c r="M27" i="9"/>
  <c r="M15" i="10"/>
  <c r="M25" i="11"/>
  <c r="M15" i="11"/>
  <c r="M6" i="11"/>
  <c r="M17" i="11"/>
  <c r="M10" i="11"/>
  <c r="M7" i="11"/>
  <c r="M5" i="11"/>
  <c r="M9" i="10"/>
  <c r="M30" i="11"/>
  <c r="M16" i="11"/>
  <c r="M27" i="11"/>
  <c r="M25" i="8"/>
  <c r="M16" i="8"/>
  <c r="M7" i="8"/>
  <c r="M9" i="8"/>
  <c r="M20" i="9"/>
  <c r="M23" i="9"/>
  <c r="M16" i="9"/>
  <c r="M27" i="10"/>
  <c r="M11" i="10"/>
  <c r="M19" i="10"/>
  <c r="M5" i="10"/>
  <c r="M22" i="10"/>
  <c r="M7" i="9"/>
  <c r="M10" i="9"/>
  <c r="M28" i="10"/>
  <c r="M18" i="10"/>
  <c r="M6" i="10"/>
  <c r="M23" i="10"/>
  <c r="M9" i="11"/>
  <c r="M23" i="11"/>
  <c r="M14" i="11"/>
  <c r="M7" i="10"/>
  <c r="M13" i="11"/>
  <c r="M6" i="8"/>
  <c r="M6" i="9"/>
  <c r="M22" i="9"/>
  <c r="M31" i="8"/>
  <c r="M27" i="8"/>
  <c r="M19" i="8"/>
  <c r="M15" i="8"/>
  <c r="M28" i="9"/>
  <c r="M21" i="8"/>
  <c r="M17" i="8"/>
  <c r="M10" i="10"/>
  <c r="M17" i="9"/>
  <c r="M5" i="9"/>
  <c r="M18" i="9"/>
  <c r="M19" i="9"/>
  <c r="M14" i="10"/>
  <c r="M31" i="11"/>
  <c r="M22" i="11"/>
  <c r="M26" i="10"/>
  <c r="M28" i="11"/>
  <c r="M24" i="11"/>
  <c r="M19" i="11"/>
  <c r="M11" i="11"/>
  <c r="M20" i="11"/>
  <c r="M5" i="8"/>
  <c r="M13" i="9"/>
  <c r="M21" i="9"/>
  <c r="M24" i="8"/>
  <c r="M11" i="8"/>
  <c r="M20" i="8"/>
  <c r="M29" i="9"/>
  <c r="M11" i="9"/>
  <c r="M24" i="9"/>
  <c r="M30" i="9"/>
  <c r="M8" i="9"/>
  <c r="M25" i="9"/>
  <c r="M17" i="10"/>
  <c r="M12" i="11"/>
  <c r="M21" i="11"/>
  <c r="M29" i="10"/>
  <c r="M26" i="11"/>
  <c r="M8" i="11"/>
  <c r="M30" i="10"/>
  <c r="M14" i="9"/>
  <c r="M25" i="10"/>
  <c r="M13" i="10"/>
  <c r="M29" i="11"/>
  <c r="M8" i="1"/>
  <c r="M24" i="1"/>
  <c r="M31" i="1"/>
  <c r="M15" i="1"/>
  <c r="M16" i="1"/>
  <c r="M20" i="1"/>
  <c r="G32" i="1"/>
  <c r="G34" i="1" s="1"/>
  <c r="M28" i="1"/>
  <c r="M23" i="1"/>
  <c r="M12" i="1"/>
  <c r="K32" i="1"/>
  <c r="K34" i="1" s="1"/>
  <c r="M5" i="1"/>
  <c r="M6" i="1"/>
  <c r="D32" i="1"/>
  <c r="D34" i="1" s="1"/>
  <c r="M17" i="1"/>
  <c r="M14" i="1"/>
  <c r="M7" i="1"/>
  <c r="J32" i="1"/>
  <c r="J34" i="1" s="1"/>
  <c r="M11" i="1"/>
  <c r="C32" i="1"/>
  <c r="C34" i="1" s="1"/>
  <c r="F32" i="1"/>
  <c r="F34" i="1" s="1"/>
  <c r="M29" i="1"/>
  <c r="M27" i="1"/>
  <c r="M21" i="1"/>
  <c r="M19" i="1"/>
  <c r="M13" i="1"/>
  <c r="I32" i="1"/>
  <c r="I34" i="1" s="1"/>
  <c r="M18" i="1"/>
  <c r="M22" i="1"/>
  <c r="M25" i="1"/>
  <c r="M26" i="1"/>
  <c r="M10" i="1"/>
  <c r="H32" i="1"/>
  <c r="H34" i="1" s="1"/>
  <c r="L32" i="1"/>
  <c r="L34" i="1" s="1"/>
  <c r="M30" i="1"/>
  <c r="M9" i="1"/>
  <c r="E32" i="1"/>
  <c r="E34" i="1" s="1"/>
  <c r="C30" i="14" l="1"/>
  <c r="E30" i="14"/>
  <c r="B30" i="14"/>
  <c r="D78" i="14"/>
  <c r="C90" i="14"/>
  <c r="C66" i="14"/>
  <c r="C54" i="14"/>
  <c r="D30" i="14"/>
  <c r="B78" i="14"/>
  <c r="B18" i="14"/>
  <c r="E90" i="14"/>
  <c r="B42" i="14"/>
  <c r="D66" i="14"/>
  <c r="E54" i="14"/>
  <c r="C42" i="14"/>
  <c r="D90" i="14"/>
  <c r="B54" i="14"/>
  <c r="C78" i="14"/>
  <c r="C18" i="14"/>
  <c r="D18" i="14"/>
  <c r="E42" i="14"/>
  <c r="E66" i="14"/>
  <c r="E78" i="14"/>
  <c r="E18" i="14"/>
  <c r="B90" i="14"/>
  <c r="D42" i="14"/>
  <c r="B66" i="14"/>
  <c r="D54" i="14"/>
  <c r="M32" i="1"/>
  <c r="M34" i="1" s="1"/>
  <c r="M32" i="10"/>
  <c r="M34" i="10" s="1"/>
  <c r="M32" i="8"/>
  <c r="M34" i="8" s="1"/>
  <c r="M32" i="9"/>
  <c r="M34" i="9" s="1"/>
  <c r="M32" i="11"/>
  <c r="M34" i="11" s="1"/>
  <c r="C5" i="14" l="1"/>
  <c r="E5" i="14"/>
  <c r="D5" i="14"/>
  <c r="B5" i="14"/>
</calcChain>
</file>

<file path=xl/sharedStrings.xml><?xml version="1.0" encoding="utf-8"?>
<sst xmlns="http://schemas.openxmlformats.org/spreadsheetml/2006/main" count="226" uniqueCount="134">
  <si>
    <t>Function</t>
  </si>
  <si>
    <t>Function Description</t>
  </si>
  <si>
    <t>Instruction</t>
  </si>
  <si>
    <t>Attendance and Social Work Services</t>
  </si>
  <si>
    <t>Guidance Services</t>
  </si>
  <si>
    <t>Health Services</t>
  </si>
  <si>
    <t>Psychological Services</t>
  </si>
  <si>
    <t>Speech Pathology and Audiology Services</t>
  </si>
  <si>
    <t>Occupational Therapy - Related Services</t>
  </si>
  <si>
    <t>Physical Therapy - Related Services</t>
  </si>
  <si>
    <t>Visually Impaired/Vision Services</t>
  </si>
  <si>
    <t>Other Support Services - Students</t>
  </si>
  <si>
    <t>Instruction and Curriculum Development</t>
  </si>
  <si>
    <t>Instructional Staff Training</t>
  </si>
  <si>
    <t>Other Improvement of Instruction Services</t>
  </si>
  <si>
    <t>Library/Media Services</t>
  </si>
  <si>
    <t>Instruction - Related Technology</t>
  </si>
  <si>
    <t>Academic Student Assessment</t>
  </si>
  <si>
    <t>Other Support Services - Instructional Staff</t>
  </si>
  <si>
    <t>Support Service - General Administration</t>
  </si>
  <si>
    <t>Board of Education</t>
  </si>
  <si>
    <t>Legal Services</t>
  </si>
  <si>
    <t>Support Services - School Administration</t>
  </si>
  <si>
    <t>Office of the Principal</t>
  </si>
  <si>
    <t>Office of Special Ed</t>
  </si>
  <si>
    <t>Central Services</t>
  </si>
  <si>
    <t>Personnel Services</t>
  </si>
  <si>
    <t>Administrative Technology Services</t>
  </si>
  <si>
    <t>Operation and Maintenance of Plant</t>
  </si>
  <si>
    <t>Care and Upkeep of Grounds</t>
  </si>
  <si>
    <t>Security</t>
  </si>
  <si>
    <t>Safety</t>
  </si>
  <si>
    <t>Other Operation and Maintenance of Plant</t>
  </si>
  <si>
    <t>Student Transportation</t>
  </si>
  <si>
    <t>Other Support Services</t>
  </si>
  <si>
    <t>Operation of Non-Instructional Services</t>
  </si>
  <si>
    <t>Food Services Operations</t>
  </si>
  <si>
    <t>Enterprise Operations</t>
  </si>
  <si>
    <t>Community Services Operations</t>
  </si>
  <si>
    <t>Facilities Acquisition and Construction</t>
  </si>
  <si>
    <t>Land Acquisition</t>
  </si>
  <si>
    <t>Land Improvement</t>
  </si>
  <si>
    <t>Architecture and Engineering</t>
  </si>
  <si>
    <t>Educational Specifications Development</t>
  </si>
  <si>
    <t>Building Acquisition and Construction</t>
  </si>
  <si>
    <t>Site Improvement</t>
  </si>
  <si>
    <t>Building Improvements</t>
  </si>
  <si>
    <t>Other Facilities Acquisition and Construction</t>
  </si>
  <si>
    <t>Debt Service</t>
  </si>
  <si>
    <t>Debt Service - School Bus Purchase</t>
  </si>
  <si>
    <t>Debt Service - Capital Construction</t>
  </si>
  <si>
    <t>Debt Service - Other</t>
  </si>
  <si>
    <t>Personal Services - Salaries</t>
  </si>
  <si>
    <t>Personal Services - Employee Benefits</t>
  </si>
  <si>
    <t>Purchased Professional and Technical Services</t>
  </si>
  <si>
    <t>Purchased Property Services</t>
  </si>
  <si>
    <t>Other Purchased Services</t>
  </si>
  <si>
    <t>Supplies</t>
  </si>
  <si>
    <t>Property</t>
  </si>
  <si>
    <t>Equipment</t>
  </si>
  <si>
    <t>Debt Service and Miscellaneous</t>
  </si>
  <si>
    <t>Other Items</t>
  </si>
  <si>
    <t>Total</t>
  </si>
  <si>
    <t>Object Code</t>
  </si>
  <si>
    <t>Function Code</t>
  </si>
  <si>
    <t>Description</t>
  </si>
  <si>
    <t>Amount</t>
  </si>
  <si>
    <t>Lookup</t>
  </si>
  <si>
    <t>Salaries</t>
  </si>
  <si>
    <t>Employee Benefits</t>
  </si>
  <si>
    <t>Object</t>
  </si>
  <si>
    <t>Object Code Name</t>
  </si>
  <si>
    <t>Total:</t>
  </si>
  <si>
    <t>Administration of Grants</t>
  </si>
  <si>
    <t>Dropdown choices for additional fields</t>
  </si>
  <si>
    <t>Subgrants to Member Districts</t>
  </si>
  <si>
    <t>Funding Source</t>
  </si>
  <si>
    <t>FTE</t>
  </si>
  <si>
    <t>Allocation</t>
  </si>
  <si>
    <t>Source</t>
  </si>
  <si>
    <t>budget doesn’t equal all summary (fix ranges)</t>
  </si>
  <si>
    <t>play with ranges to see if the range adjusts for inserted rows</t>
  </si>
  <si>
    <t>Fix header on other sources</t>
  </si>
  <si>
    <t>adjust site range based on feedback from field</t>
  </si>
  <si>
    <t>Amount checks built in to see if a function object was set for each row</t>
  </si>
  <si>
    <t>Add row on each sheet for Grantee name</t>
  </si>
  <si>
    <t>Add a filtered subtotal</t>
  </si>
  <si>
    <t>Add sheet for summary by site broken out by source across the top with a fill in column by other.</t>
  </si>
  <si>
    <t>Admin cap (5%)</t>
  </si>
  <si>
    <t>Admin cap state is 15%</t>
  </si>
  <si>
    <t>[Name of Grant Program] - Other Sources</t>
  </si>
  <si>
    <t>Sub-Total (Filtered)</t>
  </si>
  <si>
    <t>Admin Balance</t>
  </si>
  <si>
    <t>Total Balance</t>
  </si>
  <si>
    <t>Admin %</t>
  </si>
  <si>
    <t>Total Allocation</t>
  </si>
  <si>
    <t>Transportation - Vehicle Operation</t>
  </si>
  <si>
    <t>Transportation -Resident Students</t>
  </si>
  <si>
    <t>Transportation -Non-Resident Student</t>
  </si>
  <si>
    <t>Transportation -Resident Tech</t>
  </si>
  <si>
    <t>Transportation -Non-Resident Tech</t>
  </si>
  <si>
    <t>Transportation -Field Trips (Education Related)</t>
  </si>
  <si>
    <t>Transportation -Extra/Co-Curricular</t>
  </si>
  <si>
    <t>Transportation -Monitoring Services</t>
  </si>
  <si>
    <t>Transportation -Vehicle Servicing and Maintenance</t>
  </si>
  <si>
    <t>Transportation -Other Student Transportation Services</t>
  </si>
  <si>
    <t>Add indirect rate by grantee by source</t>
  </si>
  <si>
    <t xml:space="preserve">Amount available for Admin </t>
  </si>
  <si>
    <t>New</t>
  </si>
  <si>
    <t>fix header on budget forms to show grantee</t>
  </si>
  <si>
    <t>Add sheet for  summary by site broken out by source across the top by object code, see sheet 2 for start</t>
  </si>
  <si>
    <t>Max sites are 7</t>
  </si>
  <si>
    <t>Grand Total</t>
  </si>
  <si>
    <t>Site</t>
  </si>
  <si>
    <t>Indirects</t>
  </si>
  <si>
    <t>Sub -Total</t>
  </si>
  <si>
    <t>Grand -Total</t>
  </si>
  <si>
    <t xml:space="preserve"> Grand Total All Sources:</t>
  </si>
  <si>
    <t>Indirects All Sources:</t>
  </si>
  <si>
    <t xml:space="preserve">Budgeted Indirects </t>
  </si>
  <si>
    <t>[Enter Grantee Name]</t>
  </si>
  <si>
    <t>Direct Program Budget</t>
  </si>
  <si>
    <t xml:space="preserve">Admin Budget (Function 2495) </t>
  </si>
  <si>
    <t>Total Budget</t>
  </si>
  <si>
    <t>3240 - Gen Fund</t>
  </si>
  <si>
    <t>3272 - ADP</t>
  </si>
  <si>
    <t>4240 - Federal Basic</t>
  </si>
  <si>
    <t>4240 - IELCE</t>
  </si>
  <si>
    <t>Vermont Adult Education and Literacy</t>
  </si>
  <si>
    <t>Central Office</t>
  </si>
  <si>
    <t>DO NOT change the function codes available to the program, as listed below</t>
  </si>
  <si>
    <t>&lt;--- Enter Indirect Rate for Grantee (if requested and approved)</t>
  </si>
  <si>
    <t>SubGrants Other</t>
  </si>
  <si>
    <t>FY2021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</si>
</sst>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 wrapText="1" indent="3"/>
    </xf>
    <xf numFmtId="0" fontId="0" fillId="0" borderId="0" xfId="0" applyAlignment="1">
      <alignment horizontal="left" vertical="center" wrapText="1" indent="3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7" fillId="4" borderId="0" xfId="0" applyFont="1" applyFill="1"/>
    <xf numFmtId="43" fontId="8" fillId="4" borderId="1" xfId="1" applyFont="1" applyFill="1" applyBorder="1"/>
    <xf numFmtId="0" fontId="8" fillId="4" borderId="1" xfId="0" applyFont="1" applyFill="1" applyBorder="1"/>
    <xf numFmtId="0" fontId="4" fillId="4" borderId="1" xfId="0" applyFont="1" applyFill="1" applyBorder="1" applyAlignment="1">
      <alignment horizontal="right" vertical="center" wrapText="1" indent="3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/>
    <xf numFmtId="0" fontId="2" fillId="4" borderId="3" xfId="0" applyFont="1" applyFill="1" applyBorder="1" applyAlignment="1">
      <alignment wrapText="1"/>
    </xf>
    <xf numFmtId="0" fontId="0" fillId="4" borderId="4" xfId="0" applyFill="1" applyBorder="1"/>
    <xf numFmtId="0" fontId="0" fillId="4" borderId="2" xfId="0" applyFill="1" applyBorder="1" applyAlignment="1">
      <alignment horizontal="left" wrapText="1" indent="3"/>
    </xf>
    <xf numFmtId="0" fontId="0" fillId="0" borderId="0" xfId="0"/>
    <xf numFmtId="0" fontId="3" fillId="3" borderId="1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7" fillId="4" borderId="1" xfId="0" applyFont="1" applyFill="1" applyBorder="1" applyAlignment="1">
      <alignment horizontal="right" wrapText="1"/>
    </xf>
    <xf numFmtId="43" fontId="7" fillId="4" borderId="1" xfId="0" applyNumberFormat="1" applyFont="1" applyFill="1" applyBorder="1"/>
    <xf numFmtId="0" fontId="7" fillId="7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wrapText="1"/>
    </xf>
    <xf numFmtId="43" fontId="0" fillId="8" borderId="1" xfId="1" applyFont="1" applyFill="1" applyBorder="1"/>
    <xf numFmtId="43" fontId="0" fillId="8" borderId="11" xfId="1" applyFont="1" applyFill="1" applyBorder="1"/>
    <xf numFmtId="0" fontId="7" fillId="8" borderId="12" xfId="0" applyFont="1" applyFill="1" applyBorder="1" applyAlignment="1">
      <alignment horizontal="right"/>
    </xf>
    <xf numFmtId="0" fontId="7" fillId="8" borderId="9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right"/>
    </xf>
    <xf numFmtId="0" fontId="7" fillId="8" borderId="14" xfId="0" applyFont="1" applyFill="1" applyBorder="1" applyAlignment="1">
      <alignment horizontal="right"/>
    </xf>
    <xf numFmtId="0" fontId="8" fillId="9" borderId="1" xfId="0" applyFont="1" applyFill="1" applyBorder="1"/>
    <xf numFmtId="0" fontId="8" fillId="9" borderId="1" xfId="0" applyFont="1" applyFill="1" applyBorder="1" applyAlignment="1">
      <alignment wrapText="1"/>
    </xf>
    <xf numFmtId="43" fontId="8" fillId="9" borderId="1" xfId="1" applyFont="1" applyFill="1" applyBorder="1"/>
    <xf numFmtId="0" fontId="0" fillId="0" borderId="1" xfId="0" applyBorder="1"/>
    <xf numFmtId="43" fontId="0" fillId="4" borderId="1" xfId="0" applyNumberFormat="1" applyFill="1" applyBorder="1"/>
    <xf numFmtId="43" fontId="0" fillId="7" borderId="1" xfId="1" applyFont="1" applyFill="1" applyBorder="1" applyAlignment="1">
      <alignment wrapText="1"/>
    </xf>
    <xf numFmtId="0" fontId="0" fillId="10" borderId="3" xfId="0" applyFill="1" applyBorder="1" applyProtection="1">
      <protection locked="0"/>
    </xf>
    <xf numFmtId="0" fontId="0" fillId="10" borderId="3" xfId="0" applyFill="1" applyBorder="1" applyAlignment="1" applyProtection="1">
      <alignment wrapText="1"/>
      <protection locked="0"/>
    </xf>
    <xf numFmtId="0" fontId="0" fillId="10" borderId="1" xfId="0" applyFill="1" applyBorder="1" applyProtection="1">
      <protection locked="0"/>
    </xf>
    <xf numFmtId="0" fontId="0" fillId="10" borderId="1" xfId="0" applyFill="1" applyBorder="1" applyAlignment="1" applyProtection="1">
      <alignment wrapText="1"/>
      <protection locked="0"/>
    </xf>
    <xf numFmtId="43" fontId="8" fillId="10" borderId="1" xfId="1" applyFont="1" applyFill="1" applyBorder="1" applyProtection="1"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0" fillId="6" borderId="3" xfId="0" applyFill="1" applyBorder="1" applyProtection="1">
      <protection locked="0"/>
    </xf>
    <xf numFmtId="9" fontId="0" fillId="6" borderId="3" xfId="2" applyFont="1" applyFill="1" applyBorder="1" applyProtection="1">
      <protection locked="0"/>
    </xf>
    <xf numFmtId="0" fontId="0" fillId="6" borderId="1" xfId="0" applyFill="1" applyBorder="1" applyProtection="1">
      <protection locked="0"/>
    </xf>
    <xf numFmtId="9" fontId="0" fillId="6" borderId="1" xfId="2" applyFont="1" applyFill="1" applyBorder="1" applyProtection="1">
      <protection locked="0"/>
    </xf>
    <xf numFmtId="43" fontId="0" fillId="11" borderId="1" xfId="1" applyFont="1" applyFill="1" applyBorder="1" applyProtection="1">
      <protection locked="0"/>
    </xf>
    <xf numFmtId="0" fontId="8" fillId="12" borderId="1" xfId="0" applyFont="1" applyFill="1" applyBorder="1"/>
    <xf numFmtId="0" fontId="8" fillId="12" borderId="1" xfId="0" applyFont="1" applyFill="1" applyBorder="1" applyAlignment="1">
      <alignment wrapText="1"/>
    </xf>
    <xf numFmtId="43" fontId="8" fillId="12" borderId="1" xfId="1" applyFont="1" applyFill="1" applyBorder="1"/>
    <xf numFmtId="0" fontId="0" fillId="7" borderId="17" xfId="0" applyFill="1" applyBorder="1" applyAlignment="1">
      <alignment horizontal="right"/>
    </xf>
    <xf numFmtId="43" fontId="0" fillId="8" borderId="6" xfId="1" applyFont="1" applyFill="1" applyBorder="1"/>
    <xf numFmtId="43" fontId="0" fillId="8" borderId="19" xfId="1" applyFont="1" applyFill="1" applyBorder="1"/>
    <xf numFmtId="43" fontId="0" fillId="8" borderId="3" xfId="1" applyFont="1" applyFill="1" applyBorder="1"/>
    <xf numFmtId="0" fontId="0" fillId="0" borderId="7" xfId="0" applyFill="1" applyBorder="1"/>
    <xf numFmtId="0" fontId="4" fillId="0" borderId="0" xfId="0" applyFont="1" applyBorder="1" applyAlignment="1">
      <alignment horizontal="center"/>
    </xf>
    <xf numFmtId="0" fontId="0" fillId="11" borderId="1" xfId="0" applyFill="1" applyBorder="1" applyProtection="1">
      <protection locked="0"/>
    </xf>
    <xf numFmtId="0" fontId="0" fillId="0" borderId="0" xfId="0" applyFill="1" applyBorder="1"/>
    <xf numFmtId="0" fontId="4" fillId="0" borderId="1" xfId="0" applyFont="1" applyBorder="1" applyAlignment="1">
      <alignment horizontal="center"/>
    </xf>
    <xf numFmtId="43" fontId="0" fillId="0" borderId="0" xfId="0" applyNumberFormat="1"/>
    <xf numFmtId="0" fontId="7" fillId="12" borderId="21" xfId="0" applyFont="1" applyFill="1" applyBorder="1"/>
    <xf numFmtId="0" fontId="0" fillId="12" borderId="22" xfId="0" applyFill="1" applyBorder="1"/>
    <xf numFmtId="0" fontId="0" fillId="12" borderId="23" xfId="0" applyFill="1" applyBorder="1"/>
    <xf numFmtId="0" fontId="5" fillId="0" borderId="0" xfId="0" applyFont="1" applyAlignment="1"/>
    <xf numFmtId="0" fontId="10" fillId="0" borderId="0" xfId="0" applyFont="1" applyAlignment="1"/>
    <xf numFmtId="0" fontId="7" fillId="8" borderId="24" xfId="0" applyFont="1" applyFill="1" applyBorder="1" applyAlignment="1">
      <alignment horizontal="right"/>
    </xf>
    <xf numFmtId="43" fontId="7" fillId="8" borderId="9" xfId="1" applyFont="1" applyFill="1" applyBorder="1" applyAlignment="1">
      <alignment horizontal="center"/>
    </xf>
    <xf numFmtId="43" fontId="7" fillId="8" borderId="10" xfId="1" applyFont="1" applyFill="1" applyBorder="1" applyAlignment="1">
      <alignment horizontal="center"/>
    </xf>
    <xf numFmtId="43" fontId="7" fillId="14" borderId="6" xfId="1" applyFont="1" applyFill="1" applyBorder="1" applyAlignment="1" applyProtection="1">
      <alignment horizontal="center"/>
      <protection locked="0"/>
    </xf>
    <xf numFmtId="0" fontId="7" fillId="8" borderId="25" xfId="0" applyFont="1" applyFill="1" applyBorder="1" applyAlignment="1">
      <alignment horizontal="right"/>
    </xf>
    <xf numFmtId="43" fontId="0" fillId="8" borderId="9" xfId="1" applyFont="1" applyFill="1" applyBorder="1"/>
    <xf numFmtId="43" fontId="0" fillId="8" borderId="10" xfId="1" applyFont="1" applyFill="1" applyBorder="1"/>
    <xf numFmtId="43" fontId="7" fillId="14" borderId="19" xfId="1" applyFont="1" applyFill="1" applyBorder="1" applyAlignment="1" applyProtection="1">
      <alignment horizontal="center"/>
      <protection locked="0"/>
    </xf>
    <xf numFmtId="0" fontId="7" fillId="4" borderId="27" xfId="0" applyFont="1" applyFill="1" applyBorder="1" applyAlignment="1">
      <alignment horizontal="right" wrapText="1"/>
    </xf>
    <xf numFmtId="0" fontId="7" fillId="8" borderId="28" xfId="0" applyFont="1" applyFill="1" applyBorder="1" applyAlignment="1">
      <alignment horizontal="center"/>
    </xf>
    <xf numFmtId="0" fontId="0" fillId="0" borderId="13" xfId="0" applyBorder="1"/>
    <xf numFmtId="43" fontId="0" fillId="0" borderId="1" xfId="1" applyFont="1" applyBorder="1"/>
    <xf numFmtId="43" fontId="0" fillId="0" borderId="11" xfId="1" applyFont="1" applyBorder="1"/>
    <xf numFmtId="0" fontId="0" fillId="0" borderId="29" xfId="0" applyBorder="1"/>
    <xf numFmtId="43" fontId="0" fillId="0" borderId="30" xfId="1" applyFont="1" applyBorder="1"/>
    <xf numFmtId="43" fontId="0" fillId="0" borderId="31" xfId="1" applyFont="1" applyBorder="1"/>
    <xf numFmtId="0" fontId="7" fillId="8" borderId="32" xfId="0" applyFont="1" applyFill="1" applyBorder="1" applyAlignment="1">
      <alignment horizontal="center"/>
    </xf>
    <xf numFmtId="0" fontId="7" fillId="8" borderId="33" xfId="0" applyFont="1" applyFill="1" applyBorder="1" applyAlignment="1">
      <alignment horizontal="center"/>
    </xf>
    <xf numFmtId="0" fontId="7" fillId="8" borderId="26" xfId="0" applyFont="1" applyFill="1" applyBorder="1" applyAlignment="1">
      <alignment horizontal="center"/>
    </xf>
    <xf numFmtId="43" fontId="0" fillId="0" borderId="26" xfId="0" applyNumberFormat="1" applyBorder="1"/>
    <xf numFmtId="43" fontId="0" fillId="0" borderId="34" xfId="0" applyNumberFormat="1" applyBorder="1"/>
    <xf numFmtId="43" fontId="0" fillId="0" borderId="35" xfId="0" applyNumberFormat="1" applyBorder="1"/>
    <xf numFmtId="0" fontId="7" fillId="0" borderId="15" xfId="0" applyFont="1" applyBorder="1" applyAlignment="1">
      <alignment horizontal="right"/>
    </xf>
    <xf numFmtId="0" fontId="7" fillId="0" borderId="36" xfId="0" applyFont="1" applyBorder="1" applyAlignment="1">
      <alignment horizontal="right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 wrapText="1" indent="3"/>
    </xf>
    <xf numFmtId="0" fontId="0" fillId="13" borderId="0" xfId="0" applyFill="1"/>
    <xf numFmtId="43" fontId="7" fillId="4" borderId="0" xfId="0" applyNumberFormat="1" applyFont="1" applyFill="1"/>
    <xf numFmtId="43" fontId="8" fillId="9" borderId="2" xfId="1" applyFont="1" applyFill="1" applyBorder="1"/>
    <xf numFmtId="43" fontId="8" fillId="4" borderId="2" xfId="1" applyFont="1" applyFill="1" applyBorder="1"/>
    <xf numFmtId="43" fontId="8" fillId="4" borderId="34" xfId="1" applyFont="1" applyFill="1" applyBorder="1"/>
    <xf numFmtId="43" fontId="7" fillId="9" borderId="7" xfId="0" applyNumberFormat="1" applyFont="1" applyFill="1" applyBorder="1"/>
    <xf numFmtId="43" fontId="8" fillId="4" borderId="9" xfId="1" applyFont="1" applyFill="1" applyBorder="1"/>
    <xf numFmtId="43" fontId="7" fillId="0" borderId="18" xfId="0" applyNumberFormat="1" applyFont="1" applyBorder="1" applyAlignment="1">
      <alignment horizontal="center"/>
    </xf>
    <xf numFmtId="43" fontId="7" fillId="0" borderId="0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0" xfId="0" applyFont="1" applyBorder="1" applyAlignment="1"/>
    <xf numFmtId="0" fontId="4" fillId="0" borderId="20" xfId="0" applyFont="1" applyBorder="1" applyAlignment="1"/>
    <xf numFmtId="43" fontId="0" fillId="9" borderId="7" xfId="1" applyFont="1" applyFill="1" applyBorder="1"/>
    <xf numFmtId="0" fontId="0" fillId="12" borderId="38" xfId="0" applyFill="1" applyBorder="1" applyAlignment="1">
      <alignment horizontal="right"/>
    </xf>
    <xf numFmtId="43" fontId="0" fillId="12" borderId="39" xfId="0" applyNumberFormat="1" applyFill="1" applyBorder="1"/>
    <xf numFmtId="43" fontId="0" fillId="12" borderId="40" xfId="0" applyNumberFormat="1" applyFill="1" applyBorder="1"/>
    <xf numFmtId="0" fontId="7" fillId="7" borderId="6" xfId="0" applyFont="1" applyFill="1" applyBorder="1" applyAlignment="1" applyProtection="1">
      <alignment horizontal="center" wrapText="1"/>
      <protection locked="0"/>
    </xf>
    <xf numFmtId="0" fontId="7" fillId="7" borderId="8" xfId="0" applyFont="1" applyFill="1" applyBorder="1" applyAlignment="1" applyProtection="1">
      <alignment horizontal="center"/>
    </xf>
    <xf numFmtId="43" fontId="0" fillId="10" borderId="3" xfId="1" applyFont="1" applyFill="1" applyBorder="1" applyProtection="1">
      <protection locked="0"/>
    </xf>
    <xf numFmtId="43" fontId="0" fillId="10" borderId="1" xfId="1" applyFont="1" applyFill="1" applyBorder="1" applyProtection="1">
      <protection locked="0"/>
    </xf>
    <xf numFmtId="0" fontId="8" fillId="0" borderId="0" xfId="0" applyFont="1"/>
    <xf numFmtId="0" fontId="8" fillId="0" borderId="0" xfId="0" applyFont="1" applyAlignment="1">
      <alignment horizontal="left" vertical="center" wrapText="1" indent="3"/>
    </xf>
    <xf numFmtId="43" fontId="7" fillId="4" borderId="9" xfId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9" fillId="15" borderId="1" xfId="0" applyFont="1" applyFill="1" applyBorder="1" applyAlignment="1" applyProtection="1">
      <protection locked="0"/>
    </xf>
    <xf numFmtId="43" fontId="0" fillId="15" borderId="3" xfId="1" applyFont="1" applyFill="1" applyBorder="1" applyProtection="1">
      <protection locked="0"/>
    </xf>
    <xf numFmtId="43" fontId="0" fillId="15" borderId="1" xfId="1" applyFont="1" applyFill="1" applyBorder="1" applyProtection="1">
      <protection locked="0"/>
    </xf>
    <xf numFmtId="9" fontId="0" fillId="15" borderId="1" xfId="2" applyFont="1" applyFill="1" applyBorder="1" applyProtection="1">
      <protection locked="0"/>
    </xf>
    <xf numFmtId="0" fontId="0" fillId="15" borderId="1" xfId="0" applyFill="1" applyBorder="1" applyProtection="1">
      <protection locked="0"/>
    </xf>
    <xf numFmtId="9" fontId="0" fillId="15" borderId="1" xfId="0" applyNumberFormat="1" applyFill="1" applyBorder="1"/>
    <xf numFmtId="43" fontId="7" fillId="4" borderId="6" xfId="1" applyFont="1" applyFill="1" applyBorder="1" applyAlignment="1" applyProtection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6" borderId="0" xfId="0" applyFont="1" applyFill="1" applyAlignment="1" applyProtection="1">
      <alignment horizontal="left"/>
      <protection locked="0"/>
    </xf>
    <xf numFmtId="0" fontId="9" fillId="6" borderId="1" xfId="0" applyFont="1" applyFill="1" applyBorder="1" applyAlignment="1" applyProtection="1">
      <alignment horizontal="left" vertical="top"/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</xdr:row>
      <xdr:rowOff>228600</xdr:rowOff>
    </xdr:from>
    <xdr:to>
      <xdr:col>6</xdr:col>
      <xdr:colOff>561975</xdr:colOff>
      <xdr:row>5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5276850" y="466725"/>
          <a:ext cx="263842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Hide this Tab After Setup!!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dult%20Education%20and%20Literacy\Grants\FY20%20General%20and%20Templates\FY20.AEL.Sample%20Budg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dult%20Education%20and%20Literacy\Grants\FY20%20General%20and%20Templates\5.23.19.AEL.State.FY20%20Budget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BudgetForm-4240 Basic"/>
      <sheetName val="BudgetForm-4240 IELCE"/>
      <sheetName val="BudgetForm-3240"/>
      <sheetName val="BudgetForm-3272"/>
      <sheetName val="BudgetForm-All AEL Grants"/>
      <sheetName val="Codes"/>
      <sheetName val="Master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414"/>
  <sheetViews>
    <sheetView tabSelected="1" topLeftCell="C1" zoomScale="90" zoomScaleNormal="70" workbookViewId="0">
      <pane ySplit="13" topLeftCell="A38" activePane="bottomLeft" state="frozen"/>
      <selection activeCell="D12" sqref="D12"/>
      <selection pane="bottomLeft" activeCell="H67" sqref="H67"/>
    </sheetView>
  </sheetViews>
  <sheetFormatPr defaultRowHeight="15" x14ac:dyDescent="0.25"/>
  <cols>
    <col min="1" max="2" width="9.140625" hidden="1" customWidth="1"/>
    <col min="3" max="3" width="38.28515625" style="26" customWidth="1"/>
    <col min="4" max="4" width="32.7109375" style="26" customWidth="1"/>
    <col min="5" max="5" width="18.7109375" style="26" customWidth="1"/>
    <col min="6" max="6" width="24.28515625" style="26" customWidth="1"/>
    <col min="7" max="7" width="16.140625" style="26" customWidth="1"/>
    <col min="8" max="8" width="55.140625" style="26" customWidth="1"/>
    <col min="9" max="9" width="20.7109375" style="29" customWidth="1"/>
    <col min="10" max="10" width="14.42578125" style="26" customWidth="1"/>
  </cols>
  <sheetData>
    <row r="1" spans="1:10" ht="23.25" x14ac:dyDescent="0.35">
      <c r="C1" s="134" t="str">
        <f>+Codes!A1</f>
        <v>Vermont Adult Education and Literacy</v>
      </c>
      <c r="D1" s="135"/>
      <c r="E1" s="135"/>
      <c r="F1" s="135"/>
      <c r="G1" s="135"/>
      <c r="H1" s="135"/>
      <c r="I1" s="135"/>
      <c r="J1" s="113"/>
    </row>
    <row r="2" spans="1:10" ht="21.75" thickBot="1" x14ac:dyDescent="0.4">
      <c r="C2" s="136" t="s">
        <v>133</v>
      </c>
      <c r="D2" s="137"/>
      <c r="E2" s="137"/>
      <c r="F2" s="137"/>
      <c r="G2" s="137"/>
      <c r="H2" s="137"/>
      <c r="I2" s="138"/>
      <c r="J2" s="114"/>
    </row>
    <row r="3" spans="1:10" s="26" customFormat="1" ht="21.75" thickTop="1" x14ac:dyDescent="0.35">
      <c r="C3" s="37" t="s">
        <v>79</v>
      </c>
      <c r="D3" s="38" t="str">
        <f>+Codes!E4</f>
        <v>3240 - Gen Fund</v>
      </c>
      <c r="E3" s="38" t="str">
        <f>+Codes!E5</f>
        <v>3272 - ADP</v>
      </c>
      <c r="F3" s="38" t="str">
        <f>+Codes!E6</f>
        <v>4240 - Federal Basic</v>
      </c>
      <c r="G3" s="85" t="str">
        <f>+Codes!E7</f>
        <v>4240 - IELCE</v>
      </c>
      <c r="H3" s="69" t="str">
        <f>+Codes!C1</f>
        <v>[Enter Grantee Name]</v>
      </c>
      <c r="I3" s="112"/>
      <c r="J3" s="66"/>
    </row>
    <row r="4" spans="1:10" s="26" customFormat="1" ht="18.75" customHeight="1" x14ac:dyDescent="0.35">
      <c r="C4" s="39" t="s">
        <v>95</v>
      </c>
      <c r="D4" s="35">
        <f>+Codes!F4</f>
        <v>0</v>
      </c>
      <c r="E4" s="35">
        <f>+Codes!F5</f>
        <v>0</v>
      </c>
      <c r="F4" s="35">
        <f>+Codes!F6</f>
        <v>0</v>
      </c>
      <c r="G4" s="36">
        <f>+Codes!F7</f>
        <v>0</v>
      </c>
      <c r="H4" s="110"/>
      <c r="I4" s="66"/>
      <c r="J4" s="66"/>
    </row>
    <row r="5" spans="1:10" s="26" customFormat="1" ht="18" customHeight="1" thickBot="1" x14ac:dyDescent="0.4">
      <c r="C5" s="40" t="s">
        <v>107</v>
      </c>
      <c r="D5" s="62">
        <f>ROUND(D4*Codes!G4,0)</f>
        <v>0</v>
      </c>
      <c r="E5" s="62">
        <f>ROUND(E4*Codes!G5,0)</f>
        <v>0</v>
      </c>
      <c r="F5" s="62">
        <f>ROUND(F4*Codes!G6,0)</f>
        <v>0</v>
      </c>
      <c r="G5" s="63">
        <f>ROUND(G4*Codes!G7,0)</f>
        <v>0</v>
      </c>
      <c r="H5" s="111"/>
      <c r="I5" s="66"/>
      <c r="J5" s="66"/>
    </row>
    <row r="6" spans="1:10" s="26" customFormat="1" ht="15" customHeight="1" thickTop="1" x14ac:dyDescent="0.25">
      <c r="C6" s="37" t="str">
        <f>"Indirect Max (Based on "&amp;Codes!D1*100&amp;"% Indirect Rate)"</f>
        <v>Indirect Max (Based on 0% Indirect Rate)</v>
      </c>
      <c r="D6" s="125"/>
      <c r="E6" s="125"/>
      <c r="F6" s="77">
        <f>IF(Codes!G6&lt;Codes!$D$1,Codes!G$6*Budget!F4,Codes!$D$1*Budget!F4)</f>
        <v>0</v>
      </c>
      <c r="G6" s="78">
        <f>IF(Codes!G7&lt;Codes!$D$1,Codes!G$7*Budget!G4,Codes!$D$1*Budget!G4)</f>
        <v>0</v>
      </c>
      <c r="H6" s="111"/>
      <c r="I6" s="29"/>
    </row>
    <row r="7" spans="1:10" s="26" customFormat="1" ht="15.75" thickBot="1" x14ac:dyDescent="0.3">
      <c r="C7" s="40" t="s">
        <v>119</v>
      </c>
      <c r="D7" s="133">
        <v>0</v>
      </c>
      <c r="E7" s="133">
        <v>0</v>
      </c>
      <c r="F7" s="79"/>
      <c r="G7" s="83"/>
      <c r="H7" s="111"/>
      <c r="I7" s="29"/>
    </row>
    <row r="8" spans="1:10" s="26" customFormat="1" ht="15.75" thickTop="1" x14ac:dyDescent="0.25">
      <c r="C8" s="76" t="s">
        <v>121</v>
      </c>
      <c r="D8" s="64">
        <f>SUMIF($E$14:$E$413,D3,$I$14:$I$413)+D7-D9</f>
        <v>0</v>
      </c>
      <c r="E8" s="64">
        <f>SUMIF($E$14:$E$413,E3,$I$14:$I$413)+E7-E9</f>
        <v>0</v>
      </c>
      <c r="F8" s="64">
        <f>SUMIF($E$14:$E$413,F3,$I$14:$I$413)+F7-F9</f>
        <v>0</v>
      </c>
      <c r="G8" s="64">
        <f>SUMIF($E$14:$E$413,G3,$I$14:$I$413)+G7-G9</f>
        <v>0</v>
      </c>
      <c r="H8" s="111"/>
      <c r="I8" s="29"/>
    </row>
    <row r="9" spans="1:10" ht="15.75" thickBot="1" x14ac:dyDescent="0.3">
      <c r="C9" s="39" t="s">
        <v>122</v>
      </c>
      <c r="D9" s="62">
        <f>SUMIFS($I$14:$I$413,$E$14:$E$413,D$3,$C$14:$C$413,MasterList!$A$25&amp;" - "&amp;MasterList!$B$25)+D7</f>
        <v>0</v>
      </c>
      <c r="E9" s="62">
        <f>SUMIFS($I$14:$I$413,$E$14:$E$413,E$3,$C$14:$C$413,MasterList!$A$25&amp;" - "&amp;MasterList!$B$25)+E7</f>
        <v>0</v>
      </c>
      <c r="F9" s="62">
        <f>SUMIFS($I$14:$I$413,$E$14:$E$413,F$3,$C$14:$C$413,MasterList!$A$25&amp;" - "&amp;MasterList!$B$25)+F7</f>
        <v>0</v>
      </c>
      <c r="G9" s="62">
        <f>SUMIFS($I$14:$I$413,$E$14:$E$413,G$3,$C$14:$C$413,MasterList!$A$25&amp;" - "&amp;MasterList!$B$25)+G7</f>
        <v>0</v>
      </c>
      <c r="H9" s="111"/>
      <c r="J9"/>
    </row>
    <row r="10" spans="1:10" s="26" customFormat="1" ht="16.5" thickTop="1" thickBot="1" x14ac:dyDescent="0.3">
      <c r="C10" s="80" t="s">
        <v>123</v>
      </c>
      <c r="D10" s="115">
        <f>+D8+D9</f>
        <v>0</v>
      </c>
      <c r="E10" s="115">
        <f t="shared" ref="E10:G10" si="0">+E8+E9</f>
        <v>0</v>
      </c>
      <c r="F10" s="115">
        <f t="shared" si="0"/>
        <v>0</v>
      </c>
      <c r="G10" s="115">
        <f t="shared" si="0"/>
        <v>0</v>
      </c>
      <c r="H10" s="84" t="s">
        <v>117</v>
      </c>
      <c r="I10" s="45">
        <f>+I414+I11</f>
        <v>0</v>
      </c>
      <c r="J10" s="70"/>
    </row>
    <row r="11" spans="1:10" s="26" customFormat="1" ht="15.75" thickTop="1" x14ac:dyDescent="0.25">
      <c r="C11" s="37" t="s">
        <v>92</v>
      </c>
      <c r="D11" s="81">
        <f>IF(D12&lt;(D5-D9),D12,(D5-D9))</f>
        <v>0</v>
      </c>
      <c r="E11" s="81">
        <f t="shared" ref="E11:G11" si="1">IF(E12&lt;(E5-E9),E12,(E5-E9))</f>
        <v>0</v>
      </c>
      <c r="F11" s="81">
        <f t="shared" si="1"/>
        <v>0</v>
      </c>
      <c r="G11" s="82">
        <f t="shared" si="1"/>
        <v>0</v>
      </c>
      <c r="H11" s="84" t="s">
        <v>118</v>
      </c>
      <c r="I11" s="45">
        <f>SUM(D7:G7)</f>
        <v>0</v>
      </c>
    </row>
    <row r="12" spans="1:10" ht="15.75" thickBot="1" x14ac:dyDescent="0.3">
      <c r="C12" s="40" t="s">
        <v>93</v>
      </c>
      <c r="D12" s="62">
        <f>+D4-D10</f>
        <v>0</v>
      </c>
      <c r="E12" s="62">
        <f>+E4-E10</f>
        <v>0</v>
      </c>
      <c r="F12" s="62">
        <f>+F4-F10</f>
        <v>0</v>
      </c>
      <c r="G12" s="63">
        <f>+G4-G10</f>
        <v>0</v>
      </c>
      <c r="H12" s="61" t="s">
        <v>91</v>
      </c>
      <c r="I12" s="46">
        <f>SUBTOTAL(9,I14:I413)</f>
        <v>0</v>
      </c>
    </row>
    <row r="13" spans="1:10" ht="16.5" thickTop="1" thickBot="1" x14ac:dyDescent="0.3">
      <c r="A13" s="6" t="s">
        <v>0</v>
      </c>
      <c r="B13" s="6" t="s">
        <v>70</v>
      </c>
      <c r="C13" s="120" t="s">
        <v>64</v>
      </c>
      <c r="D13" s="120" t="s">
        <v>63</v>
      </c>
      <c r="E13" s="120" t="str">
        <f>+Codes!E3</f>
        <v>Funding Source</v>
      </c>
      <c r="F13" s="120" t="s">
        <v>77</v>
      </c>
      <c r="G13" s="120" t="str">
        <f>+Codes!H3</f>
        <v>Site</v>
      </c>
      <c r="H13" s="119" t="s">
        <v>65</v>
      </c>
      <c r="I13" s="32" t="s">
        <v>66</v>
      </c>
      <c r="J13"/>
    </row>
    <row r="14" spans="1:10" ht="15.75" thickTop="1" x14ac:dyDescent="0.25">
      <c r="A14" t="str">
        <f>LEFT(C14,4)</f>
        <v/>
      </c>
      <c r="B14" t="str">
        <f>LEFT(D14,3)</f>
        <v/>
      </c>
      <c r="C14" s="49"/>
      <c r="D14" s="49"/>
      <c r="E14" s="47"/>
      <c r="F14" s="47"/>
      <c r="G14" s="47"/>
      <c r="H14" s="48"/>
      <c r="I14" s="121"/>
      <c r="J14"/>
    </row>
    <row r="15" spans="1:10" x14ac:dyDescent="0.25">
      <c r="A15" t="str">
        <f t="shared" ref="A15:A45" si="2">LEFT(C15,4)</f>
        <v/>
      </c>
      <c r="B15" t="str">
        <f t="shared" ref="B15:B45" si="3">LEFT(D15,3)</f>
        <v/>
      </c>
      <c r="C15" s="49"/>
      <c r="D15" s="49"/>
      <c r="E15" s="47"/>
      <c r="F15" s="47"/>
      <c r="G15" s="47"/>
      <c r="H15" s="50"/>
      <c r="I15" s="122"/>
      <c r="J15"/>
    </row>
    <row r="16" spans="1:10" x14ac:dyDescent="0.25">
      <c r="A16" t="str">
        <f t="shared" si="2"/>
        <v/>
      </c>
      <c r="B16" t="str">
        <f t="shared" si="3"/>
        <v/>
      </c>
      <c r="C16" s="49"/>
      <c r="D16" s="49"/>
      <c r="E16" s="47"/>
      <c r="F16" s="47"/>
      <c r="G16" s="47"/>
      <c r="H16" s="50"/>
      <c r="I16" s="122"/>
      <c r="J16"/>
    </row>
    <row r="17" spans="1:10" x14ac:dyDescent="0.25">
      <c r="A17" t="str">
        <f t="shared" si="2"/>
        <v/>
      </c>
      <c r="B17" t="str">
        <f t="shared" si="3"/>
        <v/>
      </c>
      <c r="C17" s="49"/>
      <c r="D17" s="49"/>
      <c r="E17" s="47"/>
      <c r="F17" s="47"/>
      <c r="G17" s="47"/>
      <c r="H17" s="50"/>
      <c r="I17" s="122"/>
      <c r="J17"/>
    </row>
    <row r="18" spans="1:10" x14ac:dyDescent="0.25">
      <c r="A18" t="str">
        <f t="shared" si="2"/>
        <v/>
      </c>
      <c r="B18" t="str">
        <f t="shared" si="3"/>
        <v/>
      </c>
      <c r="C18" s="49"/>
      <c r="D18" s="49"/>
      <c r="E18" s="47"/>
      <c r="F18" s="47"/>
      <c r="G18" s="47"/>
      <c r="H18" s="50"/>
      <c r="I18" s="122"/>
      <c r="J18"/>
    </row>
    <row r="19" spans="1:10" x14ac:dyDescent="0.25">
      <c r="A19" t="str">
        <f t="shared" si="2"/>
        <v/>
      </c>
      <c r="B19" t="str">
        <f t="shared" si="3"/>
        <v/>
      </c>
      <c r="C19" s="49"/>
      <c r="D19" s="49"/>
      <c r="E19" s="47"/>
      <c r="F19" s="47"/>
      <c r="G19" s="47"/>
      <c r="H19" s="50"/>
      <c r="I19" s="122"/>
      <c r="J19"/>
    </row>
    <row r="20" spans="1:10" x14ac:dyDescent="0.25">
      <c r="A20" t="str">
        <f t="shared" si="2"/>
        <v/>
      </c>
      <c r="B20" t="str">
        <f t="shared" si="3"/>
        <v/>
      </c>
      <c r="C20" s="49"/>
      <c r="D20" s="49"/>
      <c r="E20" s="47"/>
      <c r="F20" s="47"/>
      <c r="G20" s="47"/>
      <c r="H20" s="50"/>
      <c r="I20" s="122"/>
      <c r="J20"/>
    </row>
    <row r="21" spans="1:10" x14ac:dyDescent="0.25">
      <c r="A21" t="str">
        <f t="shared" si="2"/>
        <v/>
      </c>
      <c r="B21" t="str">
        <f t="shared" si="3"/>
        <v/>
      </c>
      <c r="C21" s="49"/>
      <c r="D21" s="49"/>
      <c r="E21" s="47"/>
      <c r="F21" s="47"/>
      <c r="G21" s="47"/>
      <c r="H21" s="50"/>
      <c r="I21" s="122"/>
      <c r="J21"/>
    </row>
    <row r="22" spans="1:10" x14ac:dyDescent="0.25">
      <c r="A22" t="str">
        <f t="shared" si="2"/>
        <v/>
      </c>
      <c r="B22" t="str">
        <f t="shared" si="3"/>
        <v/>
      </c>
      <c r="C22" s="49"/>
      <c r="D22" s="49"/>
      <c r="E22" s="47"/>
      <c r="F22" s="47"/>
      <c r="G22" s="47"/>
      <c r="H22" s="50"/>
      <c r="I22" s="122"/>
      <c r="J22"/>
    </row>
    <row r="23" spans="1:10" x14ac:dyDescent="0.25">
      <c r="A23" t="str">
        <f t="shared" si="2"/>
        <v/>
      </c>
      <c r="B23" t="str">
        <f t="shared" si="3"/>
        <v/>
      </c>
      <c r="C23" s="49"/>
      <c r="D23" s="49"/>
      <c r="E23" s="47"/>
      <c r="F23" s="47"/>
      <c r="G23" s="47"/>
      <c r="H23" s="50"/>
      <c r="I23" s="122"/>
      <c r="J23"/>
    </row>
    <row r="24" spans="1:10" x14ac:dyDescent="0.25">
      <c r="A24" t="str">
        <f t="shared" si="2"/>
        <v/>
      </c>
      <c r="B24" t="str">
        <f t="shared" si="3"/>
        <v/>
      </c>
      <c r="C24" s="49"/>
      <c r="D24" s="49"/>
      <c r="E24" s="47"/>
      <c r="F24" s="47"/>
      <c r="G24" s="47"/>
      <c r="H24" s="48"/>
      <c r="I24" s="122"/>
      <c r="J24"/>
    </row>
    <row r="25" spans="1:10" x14ac:dyDescent="0.25">
      <c r="A25" t="str">
        <f t="shared" si="2"/>
        <v/>
      </c>
      <c r="B25" t="str">
        <f t="shared" si="3"/>
        <v/>
      </c>
      <c r="C25" s="49"/>
      <c r="D25" s="49"/>
      <c r="E25" s="47"/>
      <c r="F25" s="47"/>
      <c r="G25" s="47"/>
      <c r="H25" s="50"/>
      <c r="I25" s="122"/>
      <c r="J25"/>
    </row>
    <row r="26" spans="1:10" x14ac:dyDescent="0.25">
      <c r="A26" t="str">
        <f t="shared" si="2"/>
        <v/>
      </c>
      <c r="B26" t="str">
        <f t="shared" si="3"/>
        <v/>
      </c>
      <c r="C26" s="49"/>
      <c r="D26" s="49"/>
      <c r="E26" s="47"/>
      <c r="F26" s="47"/>
      <c r="G26" s="47"/>
      <c r="H26" s="50"/>
      <c r="I26" s="122"/>
      <c r="J26"/>
    </row>
    <row r="27" spans="1:10" x14ac:dyDescent="0.25">
      <c r="A27" t="str">
        <f t="shared" si="2"/>
        <v/>
      </c>
      <c r="B27" t="str">
        <f t="shared" si="3"/>
        <v/>
      </c>
      <c r="C27" s="49"/>
      <c r="D27" s="49"/>
      <c r="E27" s="47"/>
      <c r="F27" s="47"/>
      <c r="G27" s="47"/>
      <c r="H27" s="50"/>
      <c r="I27" s="122"/>
      <c r="J27"/>
    </row>
    <row r="28" spans="1:10" x14ac:dyDescent="0.25">
      <c r="A28" t="str">
        <f t="shared" si="2"/>
        <v/>
      </c>
      <c r="B28" t="str">
        <f t="shared" si="3"/>
        <v/>
      </c>
      <c r="C28" s="49"/>
      <c r="D28" s="49"/>
      <c r="E28" s="47"/>
      <c r="F28" s="47"/>
      <c r="G28" s="47"/>
      <c r="H28" s="50"/>
      <c r="I28" s="122"/>
      <c r="J28"/>
    </row>
    <row r="29" spans="1:10" x14ac:dyDescent="0.25">
      <c r="A29" t="str">
        <f t="shared" si="2"/>
        <v/>
      </c>
      <c r="B29" t="str">
        <f t="shared" si="3"/>
        <v/>
      </c>
      <c r="C29" s="49"/>
      <c r="D29" s="49"/>
      <c r="E29" s="47"/>
      <c r="F29" s="47"/>
      <c r="G29" s="47"/>
      <c r="H29" s="50"/>
      <c r="I29" s="122"/>
      <c r="J29"/>
    </row>
    <row r="30" spans="1:10" x14ac:dyDescent="0.25">
      <c r="A30" t="str">
        <f t="shared" si="2"/>
        <v/>
      </c>
      <c r="B30" t="str">
        <f t="shared" si="3"/>
        <v/>
      </c>
      <c r="C30" s="49"/>
      <c r="D30" s="49"/>
      <c r="E30" s="47"/>
      <c r="F30" s="47"/>
      <c r="G30" s="47"/>
      <c r="H30" s="50"/>
      <c r="I30" s="122"/>
      <c r="J30"/>
    </row>
    <row r="31" spans="1:10" x14ac:dyDescent="0.25">
      <c r="A31" t="str">
        <f t="shared" si="2"/>
        <v/>
      </c>
      <c r="B31" t="str">
        <f t="shared" si="3"/>
        <v/>
      </c>
      <c r="C31" s="49"/>
      <c r="D31" s="49"/>
      <c r="E31" s="47"/>
      <c r="F31" s="47"/>
      <c r="G31" s="47"/>
      <c r="H31" s="50"/>
      <c r="I31" s="122"/>
      <c r="J31"/>
    </row>
    <row r="32" spans="1:10" x14ac:dyDescent="0.25">
      <c r="A32" t="str">
        <f t="shared" si="2"/>
        <v/>
      </c>
      <c r="B32" t="str">
        <f t="shared" si="3"/>
        <v/>
      </c>
      <c r="C32" s="49"/>
      <c r="D32" s="49"/>
      <c r="E32" s="47"/>
      <c r="F32" s="47"/>
      <c r="G32" s="47"/>
      <c r="H32" s="50"/>
      <c r="I32" s="122"/>
      <c r="J32"/>
    </row>
    <row r="33" spans="1:10" x14ac:dyDescent="0.25">
      <c r="A33" t="str">
        <f t="shared" si="2"/>
        <v/>
      </c>
      <c r="B33" t="str">
        <f t="shared" si="3"/>
        <v/>
      </c>
      <c r="C33" s="49"/>
      <c r="D33" s="49"/>
      <c r="E33" s="47"/>
      <c r="F33" s="47"/>
      <c r="G33" s="47"/>
      <c r="H33" s="50"/>
      <c r="I33" s="122"/>
      <c r="J33"/>
    </row>
    <row r="34" spans="1:10" x14ac:dyDescent="0.25">
      <c r="A34" t="str">
        <f t="shared" si="2"/>
        <v/>
      </c>
      <c r="B34" t="str">
        <f t="shared" si="3"/>
        <v/>
      </c>
      <c r="C34" s="49"/>
      <c r="D34" s="49"/>
      <c r="E34" s="47"/>
      <c r="F34" s="47"/>
      <c r="G34" s="47"/>
      <c r="H34" s="48"/>
      <c r="I34" s="122"/>
      <c r="J34"/>
    </row>
    <row r="35" spans="1:10" x14ac:dyDescent="0.25">
      <c r="A35" t="str">
        <f t="shared" si="2"/>
        <v/>
      </c>
      <c r="B35" t="str">
        <f t="shared" si="3"/>
        <v/>
      </c>
      <c r="C35" s="49"/>
      <c r="D35" s="49"/>
      <c r="E35" s="47"/>
      <c r="F35" s="47"/>
      <c r="G35" s="47"/>
      <c r="H35" s="50"/>
      <c r="I35" s="122"/>
      <c r="J35"/>
    </row>
    <row r="36" spans="1:10" x14ac:dyDescent="0.25">
      <c r="A36" t="str">
        <f t="shared" si="2"/>
        <v/>
      </c>
      <c r="B36" t="str">
        <f t="shared" si="3"/>
        <v/>
      </c>
      <c r="C36" s="49"/>
      <c r="D36" s="49"/>
      <c r="E36" s="47"/>
      <c r="F36" s="47"/>
      <c r="G36" s="47"/>
      <c r="H36" s="50"/>
      <c r="I36" s="122"/>
      <c r="J36"/>
    </row>
    <row r="37" spans="1:10" x14ac:dyDescent="0.25">
      <c r="A37" t="str">
        <f t="shared" si="2"/>
        <v/>
      </c>
      <c r="B37" t="str">
        <f t="shared" si="3"/>
        <v/>
      </c>
      <c r="C37" s="49"/>
      <c r="D37" s="49"/>
      <c r="E37" s="47"/>
      <c r="F37" s="47"/>
      <c r="G37" s="47"/>
      <c r="H37" s="50"/>
      <c r="I37" s="122"/>
      <c r="J37"/>
    </row>
    <row r="38" spans="1:10" x14ac:dyDescent="0.25">
      <c r="A38" t="str">
        <f t="shared" si="2"/>
        <v/>
      </c>
      <c r="B38" t="str">
        <f t="shared" si="3"/>
        <v/>
      </c>
      <c r="C38" s="49"/>
      <c r="D38" s="49"/>
      <c r="E38" s="47"/>
      <c r="F38" s="47"/>
      <c r="G38" s="47"/>
      <c r="H38" s="50"/>
      <c r="I38" s="122"/>
      <c r="J38"/>
    </row>
    <row r="39" spans="1:10" x14ac:dyDescent="0.25">
      <c r="A39" t="str">
        <f t="shared" si="2"/>
        <v/>
      </c>
      <c r="B39" t="str">
        <f t="shared" si="3"/>
        <v/>
      </c>
      <c r="C39" s="49"/>
      <c r="D39" s="49"/>
      <c r="E39" s="47"/>
      <c r="F39" s="47"/>
      <c r="G39" s="47"/>
      <c r="H39" s="50"/>
      <c r="I39" s="122"/>
      <c r="J39"/>
    </row>
    <row r="40" spans="1:10" x14ac:dyDescent="0.25">
      <c r="A40" t="str">
        <f t="shared" si="2"/>
        <v/>
      </c>
      <c r="B40" t="str">
        <f t="shared" si="3"/>
        <v/>
      </c>
      <c r="C40" s="49"/>
      <c r="D40" s="49"/>
      <c r="E40" s="47"/>
      <c r="F40" s="47"/>
      <c r="G40" s="47"/>
      <c r="H40" s="50"/>
      <c r="I40" s="122"/>
      <c r="J40"/>
    </row>
    <row r="41" spans="1:10" x14ac:dyDescent="0.25">
      <c r="A41" t="str">
        <f t="shared" si="2"/>
        <v/>
      </c>
      <c r="B41" t="str">
        <f t="shared" si="3"/>
        <v/>
      </c>
      <c r="C41" s="49"/>
      <c r="D41" s="49"/>
      <c r="E41" s="47"/>
      <c r="F41" s="47"/>
      <c r="G41" s="47"/>
      <c r="H41" s="50"/>
      <c r="I41" s="122"/>
      <c r="J41"/>
    </row>
    <row r="42" spans="1:10" x14ac:dyDescent="0.25">
      <c r="A42" t="str">
        <f t="shared" si="2"/>
        <v/>
      </c>
      <c r="B42" t="str">
        <f t="shared" si="3"/>
        <v/>
      </c>
      <c r="C42" s="49"/>
      <c r="D42" s="49"/>
      <c r="E42" s="47"/>
      <c r="F42" s="47"/>
      <c r="G42" s="47"/>
      <c r="H42" s="50"/>
      <c r="I42" s="122"/>
      <c r="J42"/>
    </row>
    <row r="43" spans="1:10" x14ac:dyDescent="0.25">
      <c r="A43" t="str">
        <f t="shared" si="2"/>
        <v/>
      </c>
      <c r="B43" t="str">
        <f t="shared" si="3"/>
        <v/>
      </c>
      <c r="C43" s="49"/>
      <c r="D43" s="49"/>
      <c r="E43" s="47"/>
      <c r="F43" s="47"/>
      <c r="G43" s="47"/>
      <c r="H43" s="50"/>
      <c r="I43" s="122"/>
      <c r="J43"/>
    </row>
    <row r="44" spans="1:10" x14ac:dyDescent="0.25">
      <c r="A44" t="str">
        <f t="shared" si="2"/>
        <v/>
      </c>
      <c r="B44" t="str">
        <f t="shared" si="3"/>
        <v/>
      </c>
      <c r="C44" s="49"/>
      <c r="D44" s="49"/>
      <c r="E44" s="47"/>
      <c r="F44" s="47"/>
      <c r="G44" s="47"/>
      <c r="H44" s="48"/>
      <c r="I44" s="122"/>
      <c r="J44"/>
    </row>
    <row r="45" spans="1:10" x14ac:dyDescent="0.25">
      <c r="A45" t="str">
        <f t="shared" si="2"/>
        <v/>
      </c>
      <c r="B45" t="str">
        <f t="shared" si="3"/>
        <v/>
      </c>
      <c r="C45" s="49"/>
      <c r="D45" s="49"/>
      <c r="E45" s="47"/>
      <c r="F45" s="47"/>
      <c r="G45" s="47"/>
      <c r="H45" s="50"/>
      <c r="I45" s="122"/>
      <c r="J45"/>
    </row>
    <row r="46" spans="1:10" s="26" customFormat="1" x14ac:dyDescent="0.25">
      <c r="A46" s="26" t="str">
        <f t="shared" ref="A46:A109" si="4">LEFT(C46,4)</f>
        <v/>
      </c>
      <c r="B46" s="26" t="str">
        <f t="shared" ref="B46:B109" si="5">LEFT(D46,3)</f>
        <v/>
      </c>
      <c r="C46" s="49"/>
      <c r="D46" s="49"/>
      <c r="E46" s="47"/>
      <c r="F46" s="47"/>
      <c r="G46" s="47"/>
      <c r="H46" s="50"/>
      <c r="I46" s="122"/>
    </row>
    <row r="47" spans="1:10" s="26" customFormat="1" x14ac:dyDescent="0.25">
      <c r="A47" s="26" t="str">
        <f t="shared" si="4"/>
        <v/>
      </c>
      <c r="B47" s="26" t="str">
        <f t="shared" si="5"/>
        <v/>
      </c>
      <c r="C47" s="49"/>
      <c r="D47" s="49"/>
      <c r="E47" s="47"/>
      <c r="F47" s="47"/>
      <c r="G47" s="47"/>
      <c r="H47" s="50"/>
      <c r="I47" s="122"/>
    </row>
    <row r="48" spans="1:10" s="26" customFormat="1" x14ac:dyDescent="0.25">
      <c r="A48" s="26" t="str">
        <f t="shared" si="4"/>
        <v/>
      </c>
      <c r="B48" s="26" t="str">
        <f t="shared" si="5"/>
        <v/>
      </c>
      <c r="C48" s="49"/>
      <c r="D48" s="49"/>
      <c r="E48" s="47"/>
      <c r="F48" s="47"/>
      <c r="G48" s="47"/>
      <c r="H48" s="50"/>
      <c r="I48" s="122"/>
    </row>
    <row r="49" spans="1:9" s="26" customFormat="1" x14ac:dyDescent="0.25">
      <c r="A49" s="26" t="str">
        <f t="shared" si="4"/>
        <v/>
      </c>
      <c r="B49" s="26" t="str">
        <f t="shared" si="5"/>
        <v/>
      </c>
      <c r="C49" s="49"/>
      <c r="D49" s="49"/>
      <c r="E49" s="47"/>
      <c r="F49" s="47"/>
      <c r="G49" s="47"/>
      <c r="H49" s="50"/>
      <c r="I49" s="122"/>
    </row>
    <row r="50" spans="1:9" s="26" customFormat="1" x14ac:dyDescent="0.25">
      <c r="A50" s="26" t="str">
        <f t="shared" si="4"/>
        <v/>
      </c>
      <c r="B50" s="26" t="str">
        <f t="shared" si="5"/>
        <v/>
      </c>
      <c r="C50" s="49"/>
      <c r="D50" s="49"/>
      <c r="E50" s="47"/>
      <c r="F50" s="47"/>
      <c r="G50" s="47"/>
      <c r="H50" s="50"/>
      <c r="I50" s="122"/>
    </row>
    <row r="51" spans="1:9" s="26" customFormat="1" x14ac:dyDescent="0.25">
      <c r="A51" s="26" t="str">
        <f t="shared" si="4"/>
        <v/>
      </c>
      <c r="B51" s="26" t="str">
        <f t="shared" si="5"/>
        <v/>
      </c>
      <c r="C51" s="49"/>
      <c r="D51" s="49"/>
      <c r="E51" s="47"/>
      <c r="F51" s="47"/>
      <c r="G51" s="47"/>
      <c r="H51" s="50"/>
      <c r="I51" s="122"/>
    </row>
    <row r="52" spans="1:9" s="26" customFormat="1" x14ac:dyDescent="0.25">
      <c r="A52" s="26" t="str">
        <f t="shared" si="4"/>
        <v/>
      </c>
      <c r="B52" s="26" t="str">
        <f t="shared" si="5"/>
        <v/>
      </c>
      <c r="C52" s="49"/>
      <c r="D52" s="49"/>
      <c r="E52" s="47"/>
      <c r="F52" s="47"/>
      <c r="G52" s="47"/>
      <c r="H52" s="50"/>
      <c r="I52" s="122"/>
    </row>
    <row r="53" spans="1:9" s="26" customFormat="1" x14ac:dyDescent="0.25">
      <c r="A53" s="26" t="str">
        <f t="shared" si="4"/>
        <v/>
      </c>
      <c r="B53" s="26" t="str">
        <f t="shared" si="5"/>
        <v/>
      </c>
      <c r="C53" s="49"/>
      <c r="D53" s="49"/>
      <c r="E53" s="47"/>
      <c r="F53" s="47"/>
      <c r="G53" s="47"/>
      <c r="H53" s="50"/>
      <c r="I53" s="122"/>
    </row>
    <row r="54" spans="1:9" s="26" customFormat="1" x14ac:dyDescent="0.25">
      <c r="A54" s="26" t="str">
        <f t="shared" si="4"/>
        <v/>
      </c>
      <c r="B54" s="26" t="str">
        <f t="shared" si="5"/>
        <v/>
      </c>
      <c r="C54" s="49"/>
      <c r="D54" s="49"/>
      <c r="E54" s="47"/>
      <c r="F54" s="47"/>
      <c r="G54" s="47"/>
      <c r="H54" s="48"/>
      <c r="I54" s="122"/>
    </row>
    <row r="55" spans="1:9" s="26" customFormat="1" x14ac:dyDescent="0.25">
      <c r="A55" s="26" t="str">
        <f t="shared" si="4"/>
        <v/>
      </c>
      <c r="B55" s="26" t="str">
        <f t="shared" si="5"/>
        <v/>
      </c>
      <c r="C55" s="49"/>
      <c r="D55" s="49"/>
      <c r="E55" s="47"/>
      <c r="F55" s="47"/>
      <c r="G55" s="47"/>
      <c r="H55" s="50"/>
      <c r="I55" s="122"/>
    </row>
    <row r="56" spans="1:9" s="26" customFormat="1" x14ac:dyDescent="0.25">
      <c r="A56" s="26" t="str">
        <f t="shared" si="4"/>
        <v/>
      </c>
      <c r="B56" s="26" t="str">
        <f t="shared" si="5"/>
        <v/>
      </c>
      <c r="C56" s="49"/>
      <c r="D56" s="49"/>
      <c r="E56" s="47"/>
      <c r="F56" s="47"/>
      <c r="G56" s="47"/>
      <c r="H56" s="50"/>
      <c r="I56" s="122"/>
    </row>
    <row r="57" spans="1:9" s="26" customFormat="1" x14ac:dyDescent="0.25">
      <c r="A57" s="26" t="str">
        <f t="shared" si="4"/>
        <v/>
      </c>
      <c r="B57" s="26" t="str">
        <f t="shared" si="5"/>
        <v/>
      </c>
      <c r="C57" s="49"/>
      <c r="D57" s="49"/>
      <c r="E57" s="47"/>
      <c r="F57" s="47"/>
      <c r="G57" s="47"/>
      <c r="H57" s="50"/>
      <c r="I57" s="122"/>
    </row>
    <row r="58" spans="1:9" s="26" customFormat="1" x14ac:dyDescent="0.25">
      <c r="A58" s="26" t="str">
        <f t="shared" si="4"/>
        <v/>
      </c>
      <c r="B58" s="26" t="str">
        <f t="shared" si="5"/>
        <v/>
      </c>
      <c r="C58" s="49"/>
      <c r="D58" s="49"/>
      <c r="E58" s="47"/>
      <c r="F58" s="47"/>
      <c r="G58" s="47"/>
      <c r="H58" s="50"/>
      <c r="I58" s="122"/>
    </row>
    <row r="59" spans="1:9" s="26" customFormat="1" x14ac:dyDescent="0.25">
      <c r="A59" s="26" t="str">
        <f t="shared" si="4"/>
        <v/>
      </c>
      <c r="B59" s="26" t="str">
        <f t="shared" si="5"/>
        <v/>
      </c>
      <c r="C59" s="49"/>
      <c r="D59" s="49"/>
      <c r="E59" s="47"/>
      <c r="F59" s="47"/>
      <c r="G59" s="47"/>
      <c r="H59" s="50"/>
      <c r="I59" s="122"/>
    </row>
    <row r="60" spans="1:9" s="26" customFormat="1" x14ac:dyDescent="0.25">
      <c r="A60" s="26" t="str">
        <f t="shared" si="4"/>
        <v/>
      </c>
      <c r="B60" s="26" t="str">
        <f t="shared" si="5"/>
        <v/>
      </c>
      <c r="C60" s="49"/>
      <c r="D60" s="49"/>
      <c r="E60" s="47"/>
      <c r="F60" s="47"/>
      <c r="G60" s="47"/>
      <c r="H60" s="50"/>
      <c r="I60" s="122"/>
    </row>
    <row r="61" spans="1:9" s="26" customFormat="1" x14ac:dyDescent="0.25">
      <c r="A61" s="26" t="str">
        <f t="shared" si="4"/>
        <v/>
      </c>
      <c r="B61" s="26" t="str">
        <f t="shared" si="5"/>
        <v/>
      </c>
      <c r="C61" s="49"/>
      <c r="D61" s="49"/>
      <c r="E61" s="47"/>
      <c r="F61" s="47"/>
      <c r="G61" s="47"/>
      <c r="H61" s="50"/>
      <c r="I61" s="122"/>
    </row>
    <row r="62" spans="1:9" s="26" customFormat="1" x14ac:dyDescent="0.25">
      <c r="A62" s="26" t="str">
        <f t="shared" si="4"/>
        <v/>
      </c>
      <c r="B62" s="26" t="str">
        <f t="shared" si="5"/>
        <v/>
      </c>
      <c r="C62" s="49"/>
      <c r="D62" s="49"/>
      <c r="E62" s="47"/>
      <c r="F62" s="47"/>
      <c r="G62" s="47"/>
      <c r="H62" s="50"/>
      <c r="I62" s="122"/>
    </row>
    <row r="63" spans="1:9" s="26" customFormat="1" x14ac:dyDescent="0.25">
      <c r="A63" s="26" t="str">
        <f t="shared" si="4"/>
        <v/>
      </c>
      <c r="B63" s="26" t="str">
        <f t="shared" si="5"/>
        <v/>
      </c>
      <c r="C63" s="49"/>
      <c r="D63" s="49"/>
      <c r="E63" s="47"/>
      <c r="F63" s="47"/>
      <c r="G63" s="47"/>
      <c r="H63" s="50"/>
      <c r="I63" s="122"/>
    </row>
    <row r="64" spans="1:9" s="26" customFormat="1" x14ac:dyDescent="0.25">
      <c r="A64" s="26" t="str">
        <f t="shared" si="4"/>
        <v/>
      </c>
      <c r="B64" s="26" t="str">
        <f t="shared" si="5"/>
        <v/>
      </c>
      <c r="C64" s="49"/>
      <c r="D64" s="49"/>
      <c r="E64" s="47"/>
      <c r="F64" s="47"/>
      <c r="G64" s="47"/>
      <c r="H64" s="48"/>
      <c r="I64" s="122"/>
    </row>
    <row r="65" spans="1:9" s="26" customFormat="1" x14ac:dyDescent="0.25">
      <c r="A65" s="26" t="str">
        <f t="shared" si="4"/>
        <v/>
      </c>
      <c r="B65" s="26" t="str">
        <f t="shared" si="5"/>
        <v/>
      </c>
      <c r="C65" s="49"/>
      <c r="D65" s="49"/>
      <c r="E65" s="47"/>
      <c r="F65" s="47"/>
      <c r="G65" s="47"/>
      <c r="H65" s="50"/>
      <c r="I65" s="122"/>
    </row>
    <row r="66" spans="1:9" s="26" customFormat="1" x14ac:dyDescent="0.25">
      <c r="A66" s="26" t="str">
        <f t="shared" si="4"/>
        <v/>
      </c>
      <c r="B66" s="26" t="str">
        <f t="shared" si="5"/>
        <v/>
      </c>
      <c r="C66" s="49"/>
      <c r="D66" s="49"/>
      <c r="E66" s="47"/>
      <c r="F66" s="47"/>
      <c r="G66" s="47"/>
      <c r="H66" s="50"/>
      <c r="I66" s="122"/>
    </row>
    <row r="67" spans="1:9" s="26" customFormat="1" x14ac:dyDescent="0.25">
      <c r="A67" s="26" t="str">
        <f t="shared" si="4"/>
        <v/>
      </c>
      <c r="B67" s="26" t="str">
        <f t="shared" si="5"/>
        <v/>
      </c>
      <c r="C67" s="49"/>
      <c r="D67" s="49"/>
      <c r="E67" s="47"/>
      <c r="F67" s="47"/>
      <c r="G67" s="47"/>
      <c r="H67" s="50"/>
      <c r="I67" s="122"/>
    </row>
    <row r="68" spans="1:9" s="26" customFormat="1" x14ac:dyDescent="0.25">
      <c r="A68" s="26" t="str">
        <f t="shared" si="4"/>
        <v/>
      </c>
      <c r="B68" s="26" t="str">
        <f t="shared" si="5"/>
        <v/>
      </c>
      <c r="C68" s="49"/>
      <c r="D68" s="49"/>
      <c r="E68" s="47"/>
      <c r="F68" s="47"/>
      <c r="G68" s="47"/>
      <c r="H68" s="50"/>
      <c r="I68" s="122"/>
    </row>
    <row r="69" spans="1:9" s="26" customFormat="1" x14ac:dyDescent="0.25">
      <c r="A69" s="26" t="str">
        <f t="shared" si="4"/>
        <v/>
      </c>
      <c r="B69" s="26" t="str">
        <f t="shared" si="5"/>
        <v/>
      </c>
      <c r="C69" s="49"/>
      <c r="D69" s="49"/>
      <c r="E69" s="47"/>
      <c r="F69" s="47"/>
      <c r="G69" s="47"/>
      <c r="H69" s="50"/>
      <c r="I69" s="122"/>
    </row>
    <row r="70" spans="1:9" s="26" customFormat="1" x14ac:dyDescent="0.25">
      <c r="A70" s="26" t="str">
        <f t="shared" si="4"/>
        <v/>
      </c>
      <c r="B70" s="26" t="str">
        <f t="shared" si="5"/>
        <v/>
      </c>
      <c r="C70" s="49"/>
      <c r="D70" s="49"/>
      <c r="E70" s="47"/>
      <c r="F70" s="47"/>
      <c r="G70" s="47"/>
      <c r="H70" s="50"/>
      <c r="I70" s="122"/>
    </row>
    <row r="71" spans="1:9" s="26" customFormat="1" x14ac:dyDescent="0.25">
      <c r="A71" s="26" t="str">
        <f t="shared" si="4"/>
        <v/>
      </c>
      <c r="B71" s="26" t="str">
        <f t="shared" si="5"/>
        <v/>
      </c>
      <c r="C71" s="49"/>
      <c r="D71" s="49"/>
      <c r="E71" s="47"/>
      <c r="F71" s="47"/>
      <c r="G71" s="47"/>
      <c r="H71" s="50"/>
      <c r="I71" s="122"/>
    </row>
    <row r="72" spans="1:9" s="26" customFormat="1" x14ac:dyDescent="0.25">
      <c r="A72" s="26" t="str">
        <f t="shared" si="4"/>
        <v/>
      </c>
      <c r="B72" s="26" t="str">
        <f t="shared" si="5"/>
        <v/>
      </c>
      <c r="C72" s="49"/>
      <c r="D72" s="49"/>
      <c r="E72" s="47"/>
      <c r="F72" s="47"/>
      <c r="G72" s="47"/>
      <c r="H72" s="50"/>
      <c r="I72" s="122"/>
    </row>
    <row r="73" spans="1:9" s="26" customFormat="1" x14ac:dyDescent="0.25">
      <c r="A73" s="26" t="str">
        <f t="shared" si="4"/>
        <v/>
      </c>
      <c r="B73" s="26" t="str">
        <f t="shared" si="5"/>
        <v/>
      </c>
      <c r="C73" s="49"/>
      <c r="D73" s="49"/>
      <c r="E73" s="47"/>
      <c r="F73" s="47"/>
      <c r="G73" s="47"/>
      <c r="H73" s="50"/>
      <c r="I73" s="122"/>
    </row>
    <row r="74" spans="1:9" s="26" customFormat="1" x14ac:dyDescent="0.25">
      <c r="A74" s="26" t="str">
        <f t="shared" si="4"/>
        <v/>
      </c>
      <c r="B74" s="26" t="str">
        <f t="shared" si="5"/>
        <v/>
      </c>
      <c r="C74" s="49"/>
      <c r="D74" s="49"/>
      <c r="E74" s="47"/>
      <c r="F74" s="47"/>
      <c r="G74" s="47"/>
      <c r="H74" s="48"/>
      <c r="I74" s="122"/>
    </row>
    <row r="75" spans="1:9" s="26" customFormat="1" x14ac:dyDescent="0.25">
      <c r="A75" s="26" t="str">
        <f t="shared" si="4"/>
        <v/>
      </c>
      <c r="B75" s="26" t="str">
        <f t="shared" si="5"/>
        <v/>
      </c>
      <c r="C75" s="49"/>
      <c r="D75" s="49"/>
      <c r="E75" s="47"/>
      <c r="F75" s="47"/>
      <c r="G75" s="47"/>
      <c r="H75" s="50"/>
      <c r="I75" s="122"/>
    </row>
    <row r="76" spans="1:9" s="26" customFormat="1" x14ac:dyDescent="0.25">
      <c r="A76" s="26" t="str">
        <f t="shared" si="4"/>
        <v/>
      </c>
      <c r="B76" s="26" t="str">
        <f t="shared" si="5"/>
        <v/>
      </c>
      <c r="C76" s="49"/>
      <c r="D76" s="49"/>
      <c r="E76" s="47"/>
      <c r="F76" s="47"/>
      <c r="G76" s="47"/>
      <c r="H76" s="50"/>
      <c r="I76" s="122"/>
    </row>
    <row r="77" spans="1:9" s="26" customFormat="1" x14ac:dyDescent="0.25">
      <c r="A77" s="26" t="str">
        <f t="shared" si="4"/>
        <v/>
      </c>
      <c r="B77" s="26" t="str">
        <f t="shared" si="5"/>
        <v/>
      </c>
      <c r="C77" s="49"/>
      <c r="D77" s="49"/>
      <c r="E77" s="47"/>
      <c r="F77" s="47"/>
      <c r="G77" s="47"/>
      <c r="H77" s="50"/>
      <c r="I77" s="122"/>
    </row>
    <row r="78" spans="1:9" s="26" customFormat="1" x14ac:dyDescent="0.25">
      <c r="A78" s="26" t="str">
        <f t="shared" si="4"/>
        <v/>
      </c>
      <c r="B78" s="26" t="str">
        <f t="shared" si="5"/>
        <v/>
      </c>
      <c r="C78" s="49"/>
      <c r="D78" s="49"/>
      <c r="E78" s="47"/>
      <c r="F78" s="47"/>
      <c r="G78" s="47"/>
      <c r="H78" s="50"/>
      <c r="I78" s="122"/>
    </row>
    <row r="79" spans="1:9" s="26" customFormat="1" x14ac:dyDescent="0.25">
      <c r="A79" s="26" t="str">
        <f t="shared" si="4"/>
        <v/>
      </c>
      <c r="B79" s="26" t="str">
        <f t="shared" si="5"/>
        <v/>
      </c>
      <c r="C79" s="49"/>
      <c r="D79" s="49"/>
      <c r="E79" s="47"/>
      <c r="F79" s="47"/>
      <c r="G79" s="47"/>
      <c r="H79" s="50"/>
      <c r="I79" s="122"/>
    </row>
    <row r="80" spans="1:9" s="26" customFormat="1" x14ac:dyDescent="0.25">
      <c r="A80" s="26" t="str">
        <f t="shared" si="4"/>
        <v/>
      </c>
      <c r="B80" s="26" t="str">
        <f t="shared" si="5"/>
        <v/>
      </c>
      <c r="C80" s="49"/>
      <c r="D80" s="49"/>
      <c r="E80" s="47"/>
      <c r="F80" s="47"/>
      <c r="G80" s="47"/>
      <c r="H80" s="50"/>
      <c r="I80" s="122"/>
    </row>
    <row r="81" spans="1:9" s="26" customFormat="1" x14ac:dyDescent="0.25">
      <c r="A81" s="26" t="str">
        <f t="shared" si="4"/>
        <v/>
      </c>
      <c r="B81" s="26" t="str">
        <f t="shared" si="5"/>
        <v/>
      </c>
      <c r="C81" s="49"/>
      <c r="D81" s="49"/>
      <c r="E81" s="47"/>
      <c r="F81" s="47"/>
      <c r="G81" s="47"/>
      <c r="H81" s="50"/>
      <c r="I81" s="122"/>
    </row>
    <row r="82" spans="1:9" s="26" customFormat="1" x14ac:dyDescent="0.25">
      <c r="A82" s="26" t="str">
        <f t="shared" si="4"/>
        <v/>
      </c>
      <c r="B82" s="26" t="str">
        <f t="shared" si="5"/>
        <v/>
      </c>
      <c r="C82" s="49"/>
      <c r="D82" s="49"/>
      <c r="E82" s="47"/>
      <c r="F82" s="47"/>
      <c r="G82" s="47"/>
      <c r="H82" s="50"/>
      <c r="I82" s="122"/>
    </row>
    <row r="83" spans="1:9" s="26" customFormat="1" x14ac:dyDescent="0.25">
      <c r="A83" s="26" t="str">
        <f t="shared" si="4"/>
        <v/>
      </c>
      <c r="B83" s="26" t="str">
        <f t="shared" si="5"/>
        <v/>
      </c>
      <c r="C83" s="49"/>
      <c r="D83" s="49"/>
      <c r="E83" s="47"/>
      <c r="F83" s="47"/>
      <c r="G83" s="47"/>
      <c r="H83" s="50"/>
      <c r="I83" s="122"/>
    </row>
    <row r="84" spans="1:9" s="26" customFormat="1" x14ac:dyDescent="0.25">
      <c r="A84" s="26" t="str">
        <f t="shared" si="4"/>
        <v/>
      </c>
      <c r="B84" s="26" t="str">
        <f t="shared" si="5"/>
        <v/>
      </c>
      <c r="C84" s="49"/>
      <c r="D84" s="49"/>
      <c r="E84" s="47"/>
      <c r="F84" s="47"/>
      <c r="G84" s="47"/>
      <c r="H84" s="50"/>
      <c r="I84" s="122"/>
    </row>
    <row r="85" spans="1:9" s="26" customFormat="1" x14ac:dyDescent="0.25">
      <c r="A85" s="26" t="str">
        <f t="shared" si="4"/>
        <v/>
      </c>
      <c r="B85" s="26" t="str">
        <f t="shared" si="5"/>
        <v/>
      </c>
      <c r="C85" s="49"/>
      <c r="D85" s="49"/>
      <c r="E85" s="47"/>
      <c r="F85" s="47"/>
      <c r="G85" s="47"/>
      <c r="H85" s="50"/>
      <c r="I85" s="122"/>
    </row>
    <row r="86" spans="1:9" s="26" customFormat="1" x14ac:dyDescent="0.25">
      <c r="A86" s="26" t="str">
        <f t="shared" si="4"/>
        <v/>
      </c>
      <c r="B86" s="26" t="str">
        <f t="shared" si="5"/>
        <v/>
      </c>
      <c r="C86" s="49"/>
      <c r="D86" s="49"/>
      <c r="E86" s="47"/>
      <c r="F86" s="47"/>
      <c r="G86" s="47"/>
      <c r="H86" s="50"/>
      <c r="I86" s="122"/>
    </row>
    <row r="87" spans="1:9" s="26" customFormat="1" x14ac:dyDescent="0.25">
      <c r="A87" s="26" t="str">
        <f t="shared" si="4"/>
        <v/>
      </c>
      <c r="B87" s="26" t="str">
        <f t="shared" si="5"/>
        <v/>
      </c>
      <c r="C87" s="49"/>
      <c r="D87" s="49"/>
      <c r="E87" s="47"/>
      <c r="F87" s="47"/>
      <c r="G87" s="47"/>
      <c r="H87" s="50"/>
      <c r="I87" s="122"/>
    </row>
    <row r="88" spans="1:9" s="26" customFormat="1" x14ac:dyDescent="0.25">
      <c r="A88" s="26" t="str">
        <f t="shared" si="4"/>
        <v/>
      </c>
      <c r="B88" s="26" t="str">
        <f t="shared" si="5"/>
        <v/>
      </c>
      <c r="C88" s="49"/>
      <c r="D88" s="49"/>
      <c r="E88" s="47"/>
      <c r="F88" s="47"/>
      <c r="G88" s="47"/>
      <c r="H88" s="50"/>
      <c r="I88" s="122"/>
    </row>
    <row r="89" spans="1:9" s="26" customFormat="1" x14ac:dyDescent="0.25">
      <c r="A89" s="26" t="str">
        <f t="shared" si="4"/>
        <v/>
      </c>
      <c r="B89" s="26" t="str">
        <f t="shared" si="5"/>
        <v/>
      </c>
      <c r="C89" s="49"/>
      <c r="D89" s="49"/>
      <c r="E89" s="47"/>
      <c r="F89" s="47"/>
      <c r="G89" s="47"/>
      <c r="H89" s="50"/>
      <c r="I89" s="122"/>
    </row>
    <row r="90" spans="1:9" s="26" customFormat="1" x14ac:dyDescent="0.25">
      <c r="A90" s="26" t="str">
        <f t="shared" si="4"/>
        <v/>
      </c>
      <c r="B90" s="26" t="str">
        <f t="shared" si="5"/>
        <v/>
      </c>
      <c r="C90" s="49"/>
      <c r="D90" s="49"/>
      <c r="E90" s="47"/>
      <c r="F90" s="47"/>
      <c r="G90" s="47"/>
      <c r="H90" s="50"/>
      <c r="I90" s="122"/>
    </row>
    <row r="91" spans="1:9" s="26" customFormat="1" x14ac:dyDescent="0.25">
      <c r="A91" s="26" t="str">
        <f t="shared" si="4"/>
        <v/>
      </c>
      <c r="B91" s="26" t="str">
        <f t="shared" si="5"/>
        <v/>
      </c>
      <c r="C91" s="49"/>
      <c r="D91" s="49"/>
      <c r="E91" s="47"/>
      <c r="F91" s="47"/>
      <c r="G91" s="47"/>
      <c r="H91" s="50"/>
      <c r="I91" s="122"/>
    </row>
    <row r="92" spans="1:9" s="26" customFormat="1" x14ac:dyDescent="0.25">
      <c r="A92" s="26" t="str">
        <f t="shared" si="4"/>
        <v/>
      </c>
      <c r="B92" s="26" t="str">
        <f t="shared" si="5"/>
        <v/>
      </c>
      <c r="C92" s="49"/>
      <c r="D92" s="49"/>
      <c r="E92" s="47"/>
      <c r="F92" s="47"/>
      <c r="G92" s="47"/>
      <c r="H92" s="50"/>
      <c r="I92" s="122"/>
    </row>
    <row r="93" spans="1:9" s="26" customFormat="1" x14ac:dyDescent="0.25">
      <c r="A93" s="26" t="str">
        <f t="shared" si="4"/>
        <v/>
      </c>
      <c r="B93" s="26" t="str">
        <f t="shared" si="5"/>
        <v/>
      </c>
      <c r="C93" s="49"/>
      <c r="D93" s="49"/>
      <c r="E93" s="47"/>
      <c r="F93" s="47"/>
      <c r="G93" s="47"/>
      <c r="H93" s="50"/>
      <c r="I93" s="122"/>
    </row>
    <row r="94" spans="1:9" s="26" customFormat="1" x14ac:dyDescent="0.25">
      <c r="A94" s="26" t="str">
        <f t="shared" si="4"/>
        <v/>
      </c>
      <c r="B94" s="26" t="str">
        <f t="shared" si="5"/>
        <v/>
      </c>
      <c r="C94" s="49"/>
      <c r="D94" s="49"/>
      <c r="E94" s="47"/>
      <c r="F94" s="47"/>
      <c r="G94" s="47"/>
      <c r="H94" s="50"/>
      <c r="I94" s="122"/>
    </row>
    <row r="95" spans="1:9" s="26" customFormat="1" x14ac:dyDescent="0.25">
      <c r="A95" s="26" t="str">
        <f t="shared" si="4"/>
        <v/>
      </c>
      <c r="B95" s="26" t="str">
        <f t="shared" si="5"/>
        <v/>
      </c>
      <c r="C95" s="49"/>
      <c r="D95" s="49"/>
      <c r="E95" s="47"/>
      <c r="F95" s="47"/>
      <c r="G95" s="47"/>
      <c r="H95" s="50"/>
      <c r="I95" s="122"/>
    </row>
    <row r="96" spans="1:9" s="26" customFormat="1" x14ac:dyDescent="0.25">
      <c r="A96" s="26" t="str">
        <f t="shared" si="4"/>
        <v/>
      </c>
      <c r="B96" s="26" t="str">
        <f t="shared" si="5"/>
        <v/>
      </c>
      <c r="C96" s="49"/>
      <c r="D96" s="49"/>
      <c r="E96" s="47"/>
      <c r="F96" s="47"/>
      <c r="G96" s="47"/>
      <c r="H96" s="50"/>
      <c r="I96" s="122"/>
    </row>
    <row r="97" spans="1:9" s="26" customFormat="1" x14ac:dyDescent="0.25">
      <c r="A97" s="26" t="str">
        <f t="shared" si="4"/>
        <v/>
      </c>
      <c r="B97" s="26" t="str">
        <f t="shared" si="5"/>
        <v/>
      </c>
      <c r="C97" s="49"/>
      <c r="D97" s="49"/>
      <c r="E97" s="47"/>
      <c r="F97" s="47"/>
      <c r="G97" s="47"/>
      <c r="H97" s="50"/>
      <c r="I97" s="122"/>
    </row>
    <row r="98" spans="1:9" s="26" customFormat="1" x14ac:dyDescent="0.25">
      <c r="A98" s="26" t="str">
        <f t="shared" si="4"/>
        <v/>
      </c>
      <c r="B98" s="26" t="str">
        <f t="shared" si="5"/>
        <v/>
      </c>
      <c r="C98" s="49"/>
      <c r="D98" s="49"/>
      <c r="E98" s="47"/>
      <c r="F98" s="47"/>
      <c r="G98" s="47"/>
      <c r="H98" s="50"/>
      <c r="I98" s="122"/>
    </row>
    <row r="99" spans="1:9" s="26" customFormat="1" x14ac:dyDescent="0.25">
      <c r="A99" s="26" t="str">
        <f t="shared" si="4"/>
        <v/>
      </c>
      <c r="B99" s="26" t="str">
        <f t="shared" si="5"/>
        <v/>
      </c>
      <c r="C99" s="49"/>
      <c r="D99" s="49"/>
      <c r="E99" s="47"/>
      <c r="F99" s="47"/>
      <c r="G99" s="47"/>
      <c r="H99" s="50"/>
      <c r="I99" s="122"/>
    </row>
    <row r="100" spans="1:9" s="26" customFormat="1" x14ac:dyDescent="0.25">
      <c r="A100" s="26" t="str">
        <f t="shared" si="4"/>
        <v/>
      </c>
      <c r="B100" s="26" t="str">
        <f t="shared" si="5"/>
        <v/>
      </c>
      <c r="C100" s="49"/>
      <c r="D100" s="49"/>
      <c r="E100" s="47"/>
      <c r="F100" s="47"/>
      <c r="G100" s="47"/>
      <c r="H100" s="50"/>
      <c r="I100" s="122"/>
    </row>
    <row r="101" spans="1:9" s="26" customFormat="1" x14ac:dyDescent="0.25">
      <c r="A101" s="26" t="str">
        <f t="shared" si="4"/>
        <v/>
      </c>
      <c r="B101" s="26" t="str">
        <f t="shared" si="5"/>
        <v/>
      </c>
      <c r="C101" s="49"/>
      <c r="D101" s="49"/>
      <c r="E101" s="47"/>
      <c r="F101" s="47"/>
      <c r="G101" s="47"/>
      <c r="H101" s="50"/>
      <c r="I101" s="122"/>
    </row>
    <row r="102" spans="1:9" s="26" customFormat="1" x14ac:dyDescent="0.25">
      <c r="A102" s="26" t="str">
        <f t="shared" si="4"/>
        <v/>
      </c>
      <c r="B102" s="26" t="str">
        <f t="shared" si="5"/>
        <v/>
      </c>
      <c r="C102" s="49"/>
      <c r="D102" s="49"/>
      <c r="E102" s="47"/>
      <c r="F102" s="47"/>
      <c r="G102" s="47"/>
      <c r="H102" s="50"/>
      <c r="I102" s="122"/>
    </row>
    <row r="103" spans="1:9" s="26" customFormat="1" x14ac:dyDescent="0.25">
      <c r="A103" s="26" t="str">
        <f t="shared" si="4"/>
        <v/>
      </c>
      <c r="B103" s="26" t="str">
        <f t="shared" si="5"/>
        <v/>
      </c>
      <c r="C103" s="49"/>
      <c r="D103" s="49"/>
      <c r="E103" s="47"/>
      <c r="F103" s="47"/>
      <c r="G103" s="47"/>
      <c r="H103" s="50"/>
      <c r="I103" s="122"/>
    </row>
    <row r="104" spans="1:9" s="26" customFormat="1" x14ac:dyDescent="0.25">
      <c r="A104" s="26" t="str">
        <f t="shared" si="4"/>
        <v/>
      </c>
      <c r="B104" s="26" t="str">
        <f t="shared" si="5"/>
        <v/>
      </c>
      <c r="C104" s="49"/>
      <c r="D104" s="49"/>
      <c r="E104" s="47"/>
      <c r="F104" s="47"/>
      <c r="G104" s="47"/>
      <c r="H104" s="50"/>
      <c r="I104" s="122"/>
    </row>
    <row r="105" spans="1:9" s="26" customFormat="1" x14ac:dyDescent="0.25">
      <c r="A105" s="26" t="str">
        <f t="shared" si="4"/>
        <v/>
      </c>
      <c r="B105" s="26" t="str">
        <f t="shared" si="5"/>
        <v/>
      </c>
      <c r="C105" s="49"/>
      <c r="D105" s="49"/>
      <c r="E105" s="47"/>
      <c r="F105" s="47"/>
      <c r="G105" s="47"/>
      <c r="H105" s="50"/>
      <c r="I105" s="122"/>
    </row>
    <row r="106" spans="1:9" s="26" customFormat="1" x14ac:dyDescent="0.25">
      <c r="A106" s="26" t="str">
        <f t="shared" si="4"/>
        <v/>
      </c>
      <c r="B106" s="26" t="str">
        <f t="shared" si="5"/>
        <v/>
      </c>
      <c r="C106" s="49"/>
      <c r="D106" s="49"/>
      <c r="E106" s="47"/>
      <c r="F106" s="47"/>
      <c r="G106" s="47"/>
      <c r="H106" s="50"/>
      <c r="I106" s="122"/>
    </row>
    <row r="107" spans="1:9" s="26" customFormat="1" x14ac:dyDescent="0.25">
      <c r="A107" s="26" t="str">
        <f t="shared" si="4"/>
        <v/>
      </c>
      <c r="B107" s="26" t="str">
        <f t="shared" si="5"/>
        <v/>
      </c>
      <c r="C107" s="49"/>
      <c r="D107" s="49"/>
      <c r="E107" s="47"/>
      <c r="F107" s="47"/>
      <c r="G107" s="47"/>
      <c r="H107" s="50"/>
      <c r="I107" s="122"/>
    </row>
    <row r="108" spans="1:9" s="26" customFormat="1" x14ac:dyDescent="0.25">
      <c r="A108" s="26" t="str">
        <f t="shared" si="4"/>
        <v/>
      </c>
      <c r="B108" s="26" t="str">
        <f t="shared" si="5"/>
        <v/>
      </c>
      <c r="C108" s="49"/>
      <c r="D108" s="49"/>
      <c r="E108" s="47"/>
      <c r="F108" s="47"/>
      <c r="G108" s="47"/>
      <c r="H108" s="50"/>
      <c r="I108" s="122"/>
    </row>
    <row r="109" spans="1:9" s="26" customFormat="1" x14ac:dyDescent="0.25">
      <c r="A109" s="26" t="str">
        <f t="shared" si="4"/>
        <v/>
      </c>
      <c r="B109" s="26" t="str">
        <f t="shared" si="5"/>
        <v/>
      </c>
      <c r="C109" s="49"/>
      <c r="D109" s="49"/>
      <c r="E109" s="47"/>
      <c r="F109" s="47"/>
      <c r="G109" s="47"/>
      <c r="H109" s="50"/>
      <c r="I109" s="122"/>
    </row>
    <row r="110" spans="1:9" s="26" customFormat="1" x14ac:dyDescent="0.25">
      <c r="A110" s="26" t="str">
        <f t="shared" ref="A110:A173" si="6">LEFT(C110,4)</f>
        <v/>
      </c>
      <c r="B110" s="26" t="str">
        <f t="shared" ref="B110:B173" si="7">LEFT(D110,3)</f>
        <v/>
      </c>
      <c r="C110" s="49"/>
      <c r="D110" s="49"/>
      <c r="E110" s="47"/>
      <c r="F110" s="47"/>
      <c r="G110" s="47"/>
      <c r="H110" s="50"/>
      <c r="I110" s="122"/>
    </row>
    <row r="111" spans="1:9" s="26" customFormat="1" x14ac:dyDescent="0.25">
      <c r="A111" s="26" t="str">
        <f t="shared" si="6"/>
        <v/>
      </c>
      <c r="B111" s="26" t="str">
        <f t="shared" si="7"/>
        <v/>
      </c>
      <c r="C111" s="49"/>
      <c r="D111" s="49"/>
      <c r="E111" s="47"/>
      <c r="F111" s="47"/>
      <c r="G111" s="47"/>
      <c r="H111" s="50"/>
      <c r="I111" s="122"/>
    </row>
    <row r="112" spans="1:9" s="26" customFormat="1" x14ac:dyDescent="0.25">
      <c r="A112" s="26" t="str">
        <f t="shared" si="6"/>
        <v/>
      </c>
      <c r="B112" s="26" t="str">
        <f t="shared" si="7"/>
        <v/>
      </c>
      <c r="C112" s="49"/>
      <c r="D112" s="49"/>
      <c r="E112" s="47"/>
      <c r="F112" s="47"/>
      <c r="G112" s="47"/>
      <c r="H112" s="50"/>
      <c r="I112" s="122"/>
    </row>
    <row r="113" spans="1:9" s="26" customFormat="1" x14ac:dyDescent="0.25">
      <c r="A113" s="26" t="str">
        <f t="shared" si="6"/>
        <v/>
      </c>
      <c r="B113" s="26" t="str">
        <f t="shared" si="7"/>
        <v/>
      </c>
      <c r="C113" s="49"/>
      <c r="D113" s="49"/>
      <c r="E113" s="47"/>
      <c r="F113" s="47"/>
      <c r="G113" s="47"/>
      <c r="H113" s="50"/>
      <c r="I113" s="122"/>
    </row>
    <row r="114" spans="1:9" s="26" customFormat="1" x14ac:dyDescent="0.25">
      <c r="A114" s="26" t="str">
        <f t="shared" si="6"/>
        <v/>
      </c>
      <c r="B114" s="26" t="str">
        <f t="shared" si="7"/>
        <v/>
      </c>
      <c r="C114" s="49"/>
      <c r="D114" s="49"/>
      <c r="E114" s="47"/>
      <c r="F114" s="47"/>
      <c r="G114" s="47"/>
      <c r="H114" s="50"/>
      <c r="I114" s="122"/>
    </row>
    <row r="115" spans="1:9" s="26" customFormat="1" x14ac:dyDescent="0.25">
      <c r="A115" s="26" t="str">
        <f t="shared" si="6"/>
        <v/>
      </c>
      <c r="B115" s="26" t="str">
        <f t="shared" si="7"/>
        <v/>
      </c>
      <c r="C115" s="49"/>
      <c r="D115" s="49"/>
      <c r="E115" s="47"/>
      <c r="F115" s="47"/>
      <c r="G115" s="47"/>
      <c r="H115" s="50"/>
      <c r="I115" s="122"/>
    </row>
    <row r="116" spans="1:9" s="26" customFormat="1" x14ac:dyDescent="0.25">
      <c r="A116" s="26" t="str">
        <f t="shared" si="6"/>
        <v/>
      </c>
      <c r="B116" s="26" t="str">
        <f t="shared" si="7"/>
        <v/>
      </c>
      <c r="C116" s="49"/>
      <c r="D116" s="49"/>
      <c r="E116" s="47"/>
      <c r="F116" s="47"/>
      <c r="G116" s="47"/>
      <c r="H116" s="50"/>
      <c r="I116" s="122"/>
    </row>
    <row r="117" spans="1:9" s="26" customFormat="1" x14ac:dyDescent="0.25">
      <c r="A117" s="26" t="str">
        <f t="shared" si="6"/>
        <v/>
      </c>
      <c r="B117" s="26" t="str">
        <f t="shared" si="7"/>
        <v/>
      </c>
      <c r="C117" s="49"/>
      <c r="D117" s="49"/>
      <c r="E117" s="47"/>
      <c r="F117" s="47"/>
      <c r="G117" s="47"/>
      <c r="H117" s="50"/>
      <c r="I117" s="122"/>
    </row>
    <row r="118" spans="1:9" s="26" customFormat="1" x14ac:dyDescent="0.25">
      <c r="A118" s="26" t="str">
        <f t="shared" si="6"/>
        <v/>
      </c>
      <c r="B118" s="26" t="str">
        <f t="shared" si="7"/>
        <v/>
      </c>
      <c r="C118" s="49"/>
      <c r="D118" s="49"/>
      <c r="E118" s="47"/>
      <c r="F118" s="47"/>
      <c r="G118" s="47"/>
      <c r="H118" s="50"/>
      <c r="I118" s="122"/>
    </row>
    <row r="119" spans="1:9" s="26" customFormat="1" x14ac:dyDescent="0.25">
      <c r="A119" s="26" t="str">
        <f t="shared" si="6"/>
        <v/>
      </c>
      <c r="B119" s="26" t="str">
        <f t="shared" si="7"/>
        <v/>
      </c>
      <c r="C119" s="49"/>
      <c r="D119" s="49"/>
      <c r="E119" s="47"/>
      <c r="F119" s="47"/>
      <c r="G119" s="47"/>
      <c r="H119" s="50"/>
      <c r="I119" s="122"/>
    </row>
    <row r="120" spans="1:9" s="26" customFormat="1" x14ac:dyDescent="0.25">
      <c r="A120" s="26" t="str">
        <f t="shared" si="6"/>
        <v/>
      </c>
      <c r="B120" s="26" t="str">
        <f t="shared" si="7"/>
        <v/>
      </c>
      <c r="C120" s="49"/>
      <c r="D120" s="49"/>
      <c r="E120" s="47"/>
      <c r="F120" s="47"/>
      <c r="G120" s="47"/>
      <c r="H120" s="50"/>
      <c r="I120" s="122"/>
    </row>
    <row r="121" spans="1:9" s="26" customFormat="1" x14ac:dyDescent="0.25">
      <c r="A121" s="26" t="str">
        <f t="shared" si="6"/>
        <v/>
      </c>
      <c r="B121" s="26" t="str">
        <f t="shared" si="7"/>
        <v/>
      </c>
      <c r="C121" s="49"/>
      <c r="D121" s="49"/>
      <c r="E121" s="47"/>
      <c r="F121" s="47"/>
      <c r="G121" s="47"/>
      <c r="H121" s="50"/>
      <c r="I121" s="122"/>
    </row>
    <row r="122" spans="1:9" s="26" customFormat="1" x14ac:dyDescent="0.25">
      <c r="A122" s="26" t="str">
        <f t="shared" si="6"/>
        <v/>
      </c>
      <c r="B122" s="26" t="str">
        <f t="shared" si="7"/>
        <v/>
      </c>
      <c r="C122" s="49"/>
      <c r="D122" s="49"/>
      <c r="E122" s="47"/>
      <c r="F122" s="47"/>
      <c r="G122" s="47"/>
      <c r="H122" s="50"/>
      <c r="I122" s="122"/>
    </row>
    <row r="123" spans="1:9" s="26" customFormat="1" x14ac:dyDescent="0.25">
      <c r="A123" s="26" t="str">
        <f t="shared" si="6"/>
        <v/>
      </c>
      <c r="B123" s="26" t="str">
        <f t="shared" si="7"/>
        <v/>
      </c>
      <c r="C123" s="49"/>
      <c r="D123" s="49"/>
      <c r="E123" s="47"/>
      <c r="F123" s="47"/>
      <c r="G123" s="47"/>
      <c r="H123" s="50"/>
      <c r="I123" s="122"/>
    </row>
    <row r="124" spans="1:9" s="26" customFormat="1" x14ac:dyDescent="0.25">
      <c r="A124" s="26" t="str">
        <f t="shared" si="6"/>
        <v/>
      </c>
      <c r="B124" s="26" t="str">
        <f t="shared" si="7"/>
        <v/>
      </c>
      <c r="C124" s="49"/>
      <c r="D124" s="49"/>
      <c r="E124" s="47"/>
      <c r="F124" s="47"/>
      <c r="G124" s="47"/>
      <c r="H124" s="50"/>
      <c r="I124" s="122"/>
    </row>
    <row r="125" spans="1:9" s="26" customFormat="1" x14ac:dyDescent="0.25">
      <c r="A125" s="26" t="str">
        <f t="shared" si="6"/>
        <v/>
      </c>
      <c r="B125" s="26" t="str">
        <f t="shared" si="7"/>
        <v/>
      </c>
      <c r="C125" s="49"/>
      <c r="D125" s="49"/>
      <c r="E125" s="47"/>
      <c r="F125" s="47"/>
      <c r="G125" s="47"/>
      <c r="H125" s="50"/>
      <c r="I125" s="122"/>
    </row>
    <row r="126" spans="1:9" s="26" customFormat="1" x14ac:dyDescent="0.25">
      <c r="A126" s="26" t="str">
        <f t="shared" si="6"/>
        <v/>
      </c>
      <c r="B126" s="26" t="str">
        <f t="shared" si="7"/>
        <v/>
      </c>
      <c r="C126" s="49"/>
      <c r="D126" s="49"/>
      <c r="E126" s="47"/>
      <c r="F126" s="47"/>
      <c r="G126" s="47"/>
      <c r="H126" s="50"/>
      <c r="I126" s="122"/>
    </row>
    <row r="127" spans="1:9" s="26" customFormat="1" x14ac:dyDescent="0.25">
      <c r="A127" s="26" t="str">
        <f t="shared" si="6"/>
        <v/>
      </c>
      <c r="B127" s="26" t="str">
        <f t="shared" si="7"/>
        <v/>
      </c>
      <c r="C127" s="49"/>
      <c r="D127" s="49"/>
      <c r="E127" s="47"/>
      <c r="F127" s="47"/>
      <c r="G127" s="47"/>
      <c r="H127" s="50"/>
      <c r="I127" s="122"/>
    </row>
    <row r="128" spans="1:9" s="26" customFormat="1" x14ac:dyDescent="0.25">
      <c r="A128" s="26" t="str">
        <f t="shared" si="6"/>
        <v/>
      </c>
      <c r="B128" s="26" t="str">
        <f t="shared" si="7"/>
        <v/>
      </c>
      <c r="C128" s="49"/>
      <c r="D128" s="49"/>
      <c r="E128" s="47"/>
      <c r="F128" s="47"/>
      <c r="G128" s="47"/>
      <c r="H128" s="50"/>
      <c r="I128" s="122"/>
    </row>
    <row r="129" spans="1:9" s="26" customFormat="1" x14ac:dyDescent="0.25">
      <c r="A129" s="26" t="str">
        <f t="shared" si="6"/>
        <v/>
      </c>
      <c r="B129" s="26" t="str">
        <f t="shared" si="7"/>
        <v/>
      </c>
      <c r="C129" s="49"/>
      <c r="D129" s="49"/>
      <c r="E129" s="47"/>
      <c r="F129" s="47"/>
      <c r="G129" s="47"/>
      <c r="H129" s="50"/>
      <c r="I129" s="122"/>
    </row>
    <row r="130" spans="1:9" s="26" customFormat="1" x14ac:dyDescent="0.25">
      <c r="A130" s="26" t="str">
        <f t="shared" si="6"/>
        <v/>
      </c>
      <c r="B130" s="26" t="str">
        <f t="shared" si="7"/>
        <v/>
      </c>
      <c r="C130" s="49"/>
      <c r="D130" s="49"/>
      <c r="E130" s="47"/>
      <c r="F130" s="47"/>
      <c r="G130" s="47"/>
      <c r="H130" s="50"/>
      <c r="I130" s="122"/>
    </row>
    <row r="131" spans="1:9" s="26" customFormat="1" x14ac:dyDescent="0.25">
      <c r="A131" s="26" t="str">
        <f t="shared" si="6"/>
        <v/>
      </c>
      <c r="B131" s="26" t="str">
        <f t="shared" si="7"/>
        <v/>
      </c>
      <c r="C131" s="49"/>
      <c r="D131" s="49"/>
      <c r="E131" s="47"/>
      <c r="F131" s="47"/>
      <c r="G131" s="47"/>
      <c r="H131" s="50"/>
      <c r="I131" s="122"/>
    </row>
    <row r="132" spans="1:9" s="26" customFormat="1" x14ac:dyDescent="0.25">
      <c r="A132" s="26" t="str">
        <f t="shared" si="6"/>
        <v/>
      </c>
      <c r="B132" s="26" t="str">
        <f t="shared" si="7"/>
        <v/>
      </c>
      <c r="C132" s="49"/>
      <c r="D132" s="49"/>
      <c r="E132" s="47"/>
      <c r="F132" s="47"/>
      <c r="G132" s="47"/>
      <c r="H132" s="50"/>
      <c r="I132" s="122"/>
    </row>
    <row r="133" spans="1:9" s="26" customFormat="1" x14ac:dyDescent="0.25">
      <c r="A133" s="26" t="str">
        <f t="shared" si="6"/>
        <v/>
      </c>
      <c r="B133" s="26" t="str">
        <f t="shared" si="7"/>
        <v/>
      </c>
      <c r="C133" s="49"/>
      <c r="D133" s="49"/>
      <c r="E133" s="47"/>
      <c r="F133" s="47"/>
      <c r="G133" s="47"/>
      <c r="H133" s="50"/>
      <c r="I133" s="122"/>
    </row>
    <row r="134" spans="1:9" s="26" customFormat="1" x14ac:dyDescent="0.25">
      <c r="A134" s="26" t="str">
        <f t="shared" si="6"/>
        <v/>
      </c>
      <c r="B134" s="26" t="str">
        <f t="shared" si="7"/>
        <v/>
      </c>
      <c r="C134" s="49"/>
      <c r="D134" s="49"/>
      <c r="E134" s="47"/>
      <c r="F134" s="47"/>
      <c r="G134" s="47"/>
      <c r="H134" s="50"/>
      <c r="I134" s="122"/>
    </row>
    <row r="135" spans="1:9" s="26" customFormat="1" x14ac:dyDescent="0.25">
      <c r="A135" s="26" t="str">
        <f t="shared" si="6"/>
        <v/>
      </c>
      <c r="B135" s="26" t="str">
        <f t="shared" si="7"/>
        <v/>
      </c>
      <c r="C135" s="49"/>
      <c r="D135" s="49"/>
      <c r="E135" s="47"/>
      <c r="F135" s="47"/>
      <c r="G135" s="47"/>
      <c r="H135" s="50"/>
      <c r="I135" s="122"/>
    </row>
    <row r="136" spans="1:9" s="26" customFormat="1" x14ac:dyDescent="0.25">
      <c r="A136" s="26" t="str">
        <f t="shared" si="6"/>
        <v/>
      </c>
      <c r="B136" s="26" t="str">
        <f t="shared" si="7"/>
        <v/>
      </c>
      <c r="C136" s="49"/>
      <c r="D136" s="49"/>
      <c r="E136" s="47"/>
      <c r="F136" s="47"/>
      <c r="G136" s="47"/>
      <c r="H136" s="50"/>
      <c r="I136" s="122"/>
    </row>
    <row r="137" spans="1:9" s="26" customFormat="1" x14ac:dyDescent="0.25">
      <c r="A137" s="26" t="str">
        <f t="shared" si="6"/>
        <v/>
      </c>
      <c r="B137" s="26" t="str">
        <f t="shared" si="7"/>
        <v/>
      </c>
      <c r="C137" s="49"/>
      <c r="D137" s="49"/>
      <c r="E137" s="47"/>
      <c r="F137" s="47"/>
      <c r="G137" s="47"/>
      <c r="H137" s="50"/>
      <c r="I137" s="122"/>
    </row>
    <row r="138" spans="1:9" s="26" customFormat="1" x14ac:dyDescent="0.25">
      <c r="A138" s="26" t="str">
        <f t="shared" si="6"/>
        <v/>
      </c>
      <c r="B138" s="26" t="str">
        <f t="shared" si="7"/>
        <v/>
      </c>
      <c r="C138" s="49"/>
      <c r="D138" s="49"/>
      <c r="E138" s="47"/>
      <c r="F138" s="47"/>
      <c r="G138" s="47"/>
      <c r="H138" s="50"/>
      <c r="I138" s="122"/>
    </row>
    <row r="139" spans="1:9" s="26" customFormat="1" x14ac:dyDescent="0.25">
      <c r="A139" s="26" t="str">
        <f t="shared" si="6"/>
        <v/>
      </c>
      <c r="B139" s="26" t="str">
        <f t="shared" si="7"/>
        <v/>
      </c>
      <c r="C139" s="49"/>
      <c r="D139" s="49"/>
      <c r="E139" s="47"/>
      <c r="F139" s="47"/>
      <c r="G139" s="47"/>
      <c r="H139" s="50"/>
      <c r="I139" s="122"/>
    </row>
    <row r="140" spans="1:9" s="26" customFormat="1" x14ac:dyDescent="0.25">
      <c r="A140" s="26" t="str">
        <f t="shared" si="6"/>
        <v/>
      </c>
      <c r="B140" s="26" t="str">
        <f t="shared" si="7"/>
        <v/>
      </c>
      <c r="C140" s="49"/>
      <c r="D140" s="49"/>
      <c r="E140" s="47"/>
      <c r="F140" s="47"/>
      <c r="G140" s="47"/>
      <c r="H140" s="50"/>
      <c r="I140" s="122"/>
    </row>
    <row r="141" spans="1:9" s="26" customFormat="1" x14ac:dyDescent="0.25">
      <c r="A141" s="26" t="str">
        <f t="shared" si="6"/>
        <v/>
      </c>
      <c r="B141" s="26" t="str">
        <f t="shared" si="7"/>
        <v/>
      </c>
      <c r="C141" s="49"/>
      <c r="D141" s="49"/>
      <c r="E141" s="47"/>
      <c r="F141" s="47"/>
      <c r="G141" s="47"/>
      <c r="H141" s="50"/>
      <c r="I141" s="122"/>
    </row>
    <row r="142" spans="1:9" s="26" customFormat="1" x14ac:dyDescent="0.25">
      <c r="A142" s="26" t="str">
        <f t="shared" si="6"/>
        <v/>
      </c>
      <c r="B142" s="26" t="str">
        <f t="shared" si="7"/>
        <v/>
      </c>
      <c r="C142" s="49"/>
      <c r="D142" s="49"/>
      <c r="E142" s="47"/>
      <c r="F142" s="47"/>
      <c r="G142" s="47"/>
      <c r="H142" s="50"/>
      <c r="I142" s="122"/>
    </row>
    <row r="143" spans="1:9" s="26" customFormat="1" x14ac:dyDescent="0.25">
      <c r="A143" s="26" t="str">
        <f t="shared" si="6"/>
        <v/>
      </c>
      <c r="B143" s="26" t="str">
        <f t="shared" si="7"/>
        <v/>
      </c>
      <c r="C143" s="49"/>
      <c r="D143" s="49"/>
      <c r="E143" s="47"/>
      <c r="F143" s="47"/>
      <c r="G143" s="47"/>
      <c r="H143" s="50"/>
      <c r="I143" s="122"/>
    </row>
    <row r="144" spans="1:9" s="26" customFormat="1" x14ac:dyDescent="0.25">
      <c r="A144" s="26" t="str">
        <f t="shared" si="6"/>
        <v/>
      </c>
      <c r="B144" s="26" t="str">
        <f t="shared" si="7"/>
        <v/>
      </c>
      <c r="C144" s="49"/>
      <c r="D144" s="49"/>
      <c r="E144" s="47"/>
      <c r="F144" s="47"/>
      <c r="G144" s="47"/>
      <c r="H144" s="50"/>
      <c r="I144" s="122"/>
    </row>
    <row r="145" spans="1:10" s="26" customFormat="1" x14ac:dyDescent="0.25">
      <c r="A145" s="26" t="str">
        <f t="shared" si="6"/>
        <v/>
      </c>
      <c r="B145" s="26" t="str">
        <f t="shared" si="7"/>
        <v/>
      </c>
      <c r="C145" s="49"/>
      <c r="D145" s="49"/>
      <c r="E145" s="47"/>
      <c r="F145" s="47"/>
      <c r="G145" s="47"/>
      <c r="H145" s="50"/>
      <c r="I145" s="122"/>
    </row>
    <row r="146" spans="1:10" x14ac:dyDescent="0.25">
      <c r="A146" s="26" t="str">
        <f t="shared" si="6"/>
        <v/>
      </c>
      <c r="B146" s="26" t="str">
        <f t="shared" si="7"/>
        <v/>
      </c>
      <c r="C146" s="49"/>
      <c r="D146" s="49"/>
      <c r="E146" s="47"/>
      <c r="F146" s="47"/>
      <c r="G146" s="47"/>
      <c r="H146" s="50"/>
      <c r="I146" s="122"/>
      <c r="J146"/>
    </row>
    <row r="147" spans="1:10" x14ac:dyDescent="0.25">
      <c r="A147" s="26" t="str">
        <f t="shared" si="6"/>
        <v/>
      </c>
      <c r="B147" s="26" t="str">
        <f t="shared" si="7"/>
        <v/>
      </c>
      <c r="C147" s="49"/>
      <c r="D147" s="49"/>
      <c r="E147" s="47"/>
      <c r="F147" s="47"/>
      <c r="G147" s="47"/>
      <c r="H147" s="50"/>
      <c r="I147" s="122"/>
      <c r="J147"/>
    </row>
    <row r="148" spans="1:10" x14ac:dyDescent="0.25">
      <c r="A148" s="26" t="str">
        <f t="shared" si="6"/>
        <v/>
      </c>
      <c r="B148" s="26" t="str">
        <f t="shared" si="7"/>
        <v/>
      </c>
      <c r="C148" s="49"/>
      <c r="D148" s="49"/>
      <c r="E148" s="47"/>
      <c r="F148" s="47"/>
      <c r="G148" s="47"/>
      <c r="H148" s="50"/>
      <c r="I148" s="122"/>
      <c r="J148"/>
    </row>
    <row r="149" spans="1:10" x14ac:dyDescent="0.25">
      <c r="A149" s="26" t="str">
        <f t="shared" si="6"/>
        <v/>
      </c>
      <c r="B149" s="26" t="str">
        <f t="shared" si="7"/>
        <v/>
      </c>
      <c r="C149" s="49"/>
      <c r="D149" s="49"/>
      <c r="E149" s="47"/>
      <c r="F149" s="47"/>
      <c r="G149" s="47"/>
      <c r="H149" s="50"/>
      <c r="I149" s="122"/>
      <c r="J149"/>
    </row>
    <row r="150" spans="1:10" x14ac:dyDescent="0.25">
      <c r="A150" s="26" t="str">
        <f t="shared" si="6"/>
        <v/>
      </c>
      <c r="B150" s="26" t="str">
        <f t="shared" si="7"/>
        <v/>
      </c>
      <c r="C150" s="49"/>
      <c r="D150" s="49"/>
      <c r="E150" s="47"/>
      <c r="F150" s="47"/>
      <c r="G150" s="47"/>
      <c r="H150" s="50"/>
      <c r="I150" s="122"/>
      <c r="J150"/>
    </row>
    <row r="151" spans="1:10" x14ac:dyDescent="0.25">
      <c r="A151" s="26" t="str">
        <f t="shared" si="6"/>
        <v/>
      </c>
      <c r="B151" s="26" t="str">
        <f t="shared" si="7"/>
        <v/>
      </c>
      <c r="C151" s="49"/>
      <c r="D151" s="49"/>
      <c r="E151" s="47"/>
      <c r="F151" s="47"/>
      <c r="G151" s="47"/>
      <c r="H151" s="50"/>
      <c r="I151" s="122"/>
      <c r="J151"/>
    </row>
    <row r="152" spans="1:10" x14ac:dyDescent="0.25">
      <c r="A152" s="26" t="str">
        <f t="shared" si="6"/>
        <v/>
      </c>
      <c r="B152" s="26" t="str">
        <f t="shared" si="7"/>
        <v/>
      </c>
      <c r="C152" s="49"/>
      <c r="D152" s="49"/>
      <c r="E152" s="47"/>
      <c r="F152" s="47"/>
      <c r="G152" s="47"/>
      <c r="H152" s="50"/>
      <c r="I152" s="122"/>
      <c r="J152"/>
    </row>
    <row r="153" spans="1:10" s="26" customFormat="1" x14ac:dyDescent="0.25">
      <c r="A153" s="26" t="str">
        <f t="shared" si="6"/>
        <v/>
      </c>
      <c r="B153" s="26" t="str">
        <f t="shared" si="7"/>
        <v/>
      </c>
      <c r="C153" s="49"/>
      <c r="D153" s="49"/>
      <c r="E153" s="47"/>
      <c r="F153" s="47"/>
      <c r="G153" s="47"/>
      <c r="H153" s="50"/>
      <c r="I153" s="122"/>
    </row>
    <row r="154" spans="1:10" s="26" customFormat="1" x14ac:dyDescent="0.25">
      <c r="A154" s="26" t="str">
        <f t="shared" si="6"/>
        <v/>
      </c>
      <c r="B154" s="26" t="str">
        <f t="shared" si="7"/>
        <v/>
      </c>
      <c r="C154" s="49"/>
      <c r="D154" s="49"/>
      <c r="E154" s="47"/>
      <c r="F154" s="47"/>
      <c r="G154" s="47"/>
      <c r="H154" s="50"/>
      <c r="I154" s="122"/>
    </row>
    <row r="155" spans="1:10" s="26" customFormat="1" x14ac:dyDescent="0.25">
      <c r="A155" s="26" t="str">
        <f t="shared" si="6"/>
        <v/>
      </c>
      <c r="B155" s="26" t="str">
        <f t="shared" si="7"/>
        <v/>
      </c>
      <c r="C155" s="49"/>
      <c r="D155" s="49"/>
      <c r="E155" s="47"/>
      <c r="F155" s="47"/>
      <c r="G155" s="47"/>
      <c r="H155" s="50"/>
      <c r="I155" s="122"/>
    </row>
    <row r="156" spans="1:10" s="26" customFormat="1" x14ac:dyDescent="0.25">
      <c r="A156" s="26" t="str">
        <f t="shared" si="6"/>
        <v/>
      </c>
      <c r="B156" s="26" t="str">
        <f t="shared" si="7"/>
        <v/>
      </c>
      <c r="C156" s="49"/>
      <c r="D156" s="49"/>
      <c r="E156" s="47"/>
      <c r="F156" s="47"/>
      <c r="G156" s="47"/>
      <c r="H156" s="50"/>
      <c r="I156" s="122"/>
    </row>
    <row r="157" spans="1:10" s="26" customFormat="1" x14ac:dyDescent="0.25">
      <c r="A157" s="26" t="str">
        <f t="shared" si="6"/>
        <v/>
      </c>
      <c r="B157" s="26" t="str">
        <f t="shared" si="7"/>
        <v/>
      </c>
      <c r="C157" s="49"/>
      <c r="D157" s="49"/>
      <c r="E157" s="47"/>
      <c r="F157" s="47"/>
      <c r="G157" s="47"/>
      <c r="H157" s="50"/>
      <c r="I157" s="122"/>
    </row>
    <row r="158" spans="1:10" s="26" customFormat="1" x14ac:dyDescent="0.25">
      <c r="A158" s="26" t="str">
        <f t="shared" si="6"/>
        <v/>
      </c>
      <c r="B158" s="26" t="str">
        <f t="shared" si="7"/>
        <v/>
      </c>
      <c r="C158" s="49"/>
      <c r="D158" s="49"/>
      <c r="E158" s="47"/>
      <c r="F158" s="47"/>
      <c r="G158" s="47"/>
      <c r="H158" s="50"/>
      <c r="I158" s="122"/>
    </row>
    <row r="159" spans="1:10" s="26" customFormat="1" x14ac:dyDescent="0.25">
      <c r="A159" s="26" t="str">
        <f t="shared" si="6"/>
        <v/>
      </c>
      <c r="B159" s="26" t="str">
        <f t="shared" si="7"/>
        <v/>
      </c>
      <c r="C159" s="49"/>
      <c r="D159" s="49"/>
      <c r="E159" s="47"/>
      <c r="F159" s="47"/>
      <c r="G159" s="47"/>
      <c r="H159" s="50"/>
      <c r="I159" s="122"/>
    </row>
    <row r="160" spans="1:10" s="26" customFormat="1" x14ac:dyDescent="0.25">
      <c r="A160" s="26" t="str">
        <f t="shared" si="6"/>
        <v/>
      </c>
      <c r="B160" s="26" t="str">
        <f t="shared" si="7"/>
        <v/>
      </c>
      <c r="C160" s="49"/>
      <c r="D160" s="49"/>
      <c r="E160" s="47"/>
      <c r="F160" s="47"/>
      <c r="G160" s="47"/>
      <c r="H160" s="50"/>
      <c r="I160" s="122"/>
    </row>
    <row r="161" spans="1:9" s="26" customFormat="1" x14ac:dyDescent="0.25">
      <c r="A161" s="26" t="str">
        <f t="shared" si="6"/>
        <v/>
      </c>
      <c r="B161" s="26" t="str">
        <f t="shared" si="7"/>
        <v/>
      </c>
      <c r="C161" s="49"/>
      <c r="D161" s="49"/>
      <c r="E161" s="47"/>
      <c r="F161" s="47"/>
      <c r="G161" s="47"/>
      <c r="H161" s="50"/>
      <c r="I161" s="122"/>
    </row>
    <row r="162" spans="1:9" s="26" customFormat="1" x14ac:dyDescent="0.25">
      <c r="A162" s="26" t="str">
        <f t="shared" si="6"/>
        <v/>
      </c>
      <c r="B162" s="26" t="str">
        <f t="shared" si="7"/>
        <v/>
      </c>
      <c r="C162" s="49"/>
      <c r="D162" s="49"/>
      <c r="E162" s="47"/>
      <c r="F162" s="47"/>
      <c r="G162" s="47"/>
      <c r="H162" s="50"/>
      <c r="I162" s="122"/>
    </row>
    <row r="163" spans="1:9" s="26" customFormat="1" x14ac:dyDescent="0.25">
      <c r="A163" s="26" t="str">
        <f t="shared" si="6"/>
        <v/>
      </c>
      <c r="B163" s="26" t="str">
        <f t="shared" si="7"/>
        <v/>
      </c>
      <c r="C163" s="49"/>
      <c r="D163" s="49"/>
      <c r="E163" s="47"/>
      <c r="F163" s="47"/>
      <c r="G163" s="47"/>
      <c r="H163" s="50"/>
      <c r="I163" s="122"/>
    </row>
    <row r="164" spans="1:9" s="26" customFormat="1" x14ac:dyDescent="0.25">
      <c r="A164" s="26" t="str">
        <f t="shared" si="6"/>
        <v/>
      </c>
      <c r="B164" s="26" t="str">
        <f t="shared" si="7"/>
        <v/>
      </c>
      <c r="C164" s="49"/>
      <c r="D164" s="49"/>
      <c r="E164" s="47"/>
      <c r="F164" s="47"/>
      <c r="G164" s="47"/>
      <c r="H164" s="50"/>
      <c r="I164" s="122"/>
    </row>
    <row r="165" spans="1:9" s="26" customFormat="1" x14ac:dyDescent="0.25">
      <c r="A165" s="26" t="str">
        <f t="shared" si="6"/>
        <v/>
      </c>
      <c r="B165" s="26" t="str">
        <f t="shared" si="7"/>
        <v/>
      </c>
      <c r="C165" s="49"/>
      <c r="D165" s="49"/>
      <c r="E165" s="47"/>
      <c r="F165" s="47"/>
      <c r="G165" s="47"/>
      <c r="H165" s="50"/>
      <c r="I165" s="122"/>
    </row>
    <row r="166" spans="1:9" s="26" customFormat="1" x14ac:dyDescent="0.25">
      <c r="A166" s="26" t="str">
        <f t="shared" si="6"/>
        <v/>
      </c>
      <c r="B166" s="26" t="str">
        <f t="shared" si="7"/>
        <v/>
      </c>
      <c r="C166" s="49"/>
      <c r="D166" s="49"/>
      <c r="E166" s="47"/>
      <c r="F166" s="47"/>
      <c r="G166" s="47"/>
      <c r="H166" s="50"/>
      <c r="I166" s="122"/>
    </row>
    <row r="167" spans="1:9" s="26" customFormat="1" x14ac:dyDescent="0.25">
      <c r="A167" s="26" t="str">
        <f t="shared" si="6"/>
        <v/>
      </c>
      <c r="B167" s="26" t="str">
        <f t="shared" si="7"/>
        <v/>
      </c>
      <c r="C167" s="49"/>
      <c r="D167" s="49"/>
      <c r="E167" s="47"/>
      <c r="F167" s="47"/>
      <c r="G167" s="47"/>
      <c r="H167" s="50"/>
      <c r="I167" s="122"/>
    </row>
    <row r="168" spans="1:9" s="26" customFormat="1" x14ac:dyDescent="0.25">
      <c r="A168" s="26" t="str">
        <f t="shared" si="6"/>
        <v/>
      </c>
      <c r="B168" s="26" t="str">
        <f t="shared" si="7"/>
        <v/>
      </c>
      <c r="C168" s="49"/>
      <c r="D168" s="49"/>
      <c r="E168" s="47"/>
      <c r="F168" s="47"/>
      <c r="G168" s="47"/>
      <c r="H168" s="50"/>
      <c r="I168" s="122"/>
    </row>
    <row r="169" spans="1:9" s="26" customFormat="1" x14ac:dyDescent="0.25">
      <c r="A169" s="26" t="str">
        <f t="shared" si="6"/>
        <v/>
      </c>
      <c r="B169" s="26" t="str">
        <f t="shared" si="7"/>
        <v/>
      </c>
      <c r="C169" s="49"/>
      <c r="D169" s="49"/>
      <c r="E169" s="47"/>
      <c r="F169" s="47"/>
      <c r="G169" s="47"/>
      <c r="H169" s="50"/>
      <c r="I169" s="122"/>
    </row>
    <row r="170" spans="1:9" s="26" customFormat="1" x14ac:dyDescent="0.25">
      <c r="A170" s="26" t="str">
        <f t="shared" si="6"/>
        <v/>
      </c>
      <c r="B170" s="26" t="str">
        <f t="shared" si="7"/>
        <v/>
      </c>
      <c r="C170" s="49"/>
      <c r="D170" s="49"/>
      <c r="E170" s="47"/>
      <c r="F170" s="47"/>
      <c r="G170" s="47"/>
      <c r="H170" s="50"/>
      <c r="I170" s="122"/>
    </row>
    <row r="171" spans="1:9" s="26" customFormat="1" x14ac:dyDescent="0.25">
      <c r="A171" s="26" t="str">
        <f t="shared" si="6"/>
        <v/>
      </c>
      <c r="B171" s="26" t="str">
        <f t="shared" si="7"/>
        <v/>
      </c>
      <c r="C171" s="49"/>
      <c r="D171" s="49"/>
      <c r="E171" s="47"/>
      <c r="F171" s="47"/>
      <c r="G171" s="47"/>
      <c r="H171" s="50"/>
      <c r="I171" s="122"/>
    </row>
    <row r="172" spans="1:9" s="26" customFormat="1" x14ac:dyDescent="0.25">
      <c r="A172" s="26" t="str">
        <f t="shared" si="6"/>
        <v/>
      </c>
      <c r="B172" s="26" t="str">
        <f t="shared" si="7"/>
        <v/>
      </c>
      <c r="C172" s="49"/>
      <c r="D172" s="49"/>
      <c r="E172" s="47"/>
      <c r="F172" s="47"/>
      <c r="G172" s="47"/>
      <c r="H172" s="50"/>
      <c r="I172" s="122"/>
    </row>
    <row r="173" spans="1:9" s="26" customFormat="1" x14ac:dyDescent="0.25">
      <c r="A173" s="26" t="str">
        <f t="shared" si="6"/>
        <v/>
      </c>
      <c r="B173" s="26" t="str">
        <f t="shared" si="7"/>
        <v/>
      </c>
      <c r="C173" s="49"/>
      <c r="D173" s="49"/>
      <c r="E173" s="47"/>
      <c r="F173" s="47"/>
      <c r="G173" s="47"/>
      <c r="H173" s="50"/>
      <c r="I173" s="122"/>
    </row>
    <row r="174" spans="1:9" s="26" customFormat="1" x14ac:dyDescent="0.25">
      <c r="A174" s="26" t="str">
        <f t="shared" ref="A174:A413" si="8">LEFT(C174,4)</f>
        <v/>
      </c>
      <c r="B174" s="26" t="str">
        <f t="shared" ref="B174:B413" si="9">LEFT(D174,3)</f>
        <v/>
      </c>
      <c r="C174" s="49"/>
      <c r="D174" s="49"/>
      <c r="E174" s="47"/>
      <c r="F174" s="47"/>
      <c r="G174" s="47"/>
      <c r="H174" s="50"/>
      <c r="I174" s="122"/>
    </row>
    <row r="175" spans="1:9" s="26" customFormat="1" x14ac:dyDescent="0.25">
      <c r="A175" s="26" t="str">
        <f t="shared" si="8"/>
        <v/>
      </c>
      <c r="B175" s="26" t="str">
        <f t="shared" si="9"/>
        <v/>
      </c>
      <c r="C175" s="49"/>
      <c r="D175" s="49"/>
      <c r="E175" s="47"/>
      <c r="F175" s="47"/>
      <c r="G175" s="47"/>
      <c r="H175" s="50"/>
      <c r="I175" s="122"/>
    </row>
    <row r="176" spans="1:9" s="26" customFormat="1" x14ac:dyDescent="0.25">
      <c r="A176" s="26" t="str">
        <f t="shared" si="8"/>
        <v/>
      </c>
      <c r="B176" s="26" t="str">
        <f t="shared" si="9"/>
        <v/>
      </c>
      <c r="C176" s="49"/>
      <c r="D176" s="49"/>
      <c r="E176" s="47"/>
      <c r="F176" s="47"/>
      <c r="G176" s="47"/>
      <c r="H176" s="50"/>
      <c r="I176" s="122"/>
    </row>
    <row r="177" spans="1:9" s="26" customFormat="1" x14ac:dyDescent="0.25">
      <c r="A177" s="26" t="str">
        <f t="shared" si="8"/>
        <v/>
      </c>
      <c r="B177" s="26" t="str">
        <f t="shared" si="9"/>
        <v/>
      </c>
      <c r="C177" s="49"/>
      <c r="D177" s="49"/>
      <c r="E177" s="47"/>
      <c r="F177" s="47"/>
      <c r="G177" s="47"/>
      <c r="H177" s="50"/>
      <c r="I177" s="122"/>
    </row>
    <row r="178" spans="1:9" s="26" customFormat="1" x14ac:dyDescent="0.25">
      <c r="A178" s="26" t="str">
        <f t="shared" si="8"/>
        <v/>
      </c>
      <c r="B178" s="26" t="str">
        <f t="shared" si="9"/>
        <v/>
      </c>
      <c r="C178" s="49"/>
      <c r="D178" s="49"/>
      <c r="E178" s="47"/>
      <c r="F178" s="47"/>
      <c r="G178" s="47"/>
      <c r="H178" s="50"/>
      <c r="I178" s="122"/>
    </row>
    <row r="179" spans="1:9" s="26" customFormat="1" x14ac:dyDescent="0.25">
      <c r="A179" s="26" t="str">
        <f t="shared" si="8"/>
        <v/>
      </c>
      <c r="B179" s="26" t="str">
        <f t="shared" si="9"/>
        <v/>
      </c>
      <c r="C179" s="49"/>
      <c r="D179" s="49"/>
      <c r="E179" s="47"/>
      <c r="F179" s="47"/>
      <c r="G179" s="47"/>
      <c r="H179" s="50"/>
      <c r="I179" s="122"/>
    </row>
    <row r="180" spans="1:9" s="26" customFormat="1" x14ac:dyDescent="0.25">
      <c r="A180" s="26" t="str">
        <f t="shared" si="8"/>
        <v/>
      </c>
      <c r="B180" s="26" t="str">
        <f t="shared" si="9"/>
        <v/>
      </c>
      <c r="C180" s="49"/>
      <c r="D180" s="49"/>
      <c r="E180" s="47"/>
      <c r="F180" s="47"/>
      <c r="G180" s="47"/>
      <c r="H180" s="50"/>
      <c r="I180" s="122"/>
    </row>
    <row r="181" spans="1:9" s="26" customFormat="1" x14ac:dyDescent="0.25">
      <c r="A181" s="26" t="str">
        <f t="shared" si="8"/>
        <v/>
      </c>
      <c r="B181" s="26" t="str">
        <f t="shared" si="9"/>
        <v/>
      </c>
      <c r="C181" s="49"/>
      <c r="D181" s="49"/>
      <c r="E181" s="47"/>
      <c r="F181" s="47"/>
      <c r="G181" s="47"/>
      <c r="H181" s="50"/>
      <c r="I181" s="122"/>
    </row>
    <row r="182" spans="1:9" s="26" customFormat="1" x14ac:dyDescent="0.25">
      <c r="A182" s="26" t="str">
        <f t="shared" si="8"/>
        <v/>
      </c>
      <c r="B182" s="26" t="str">
        <f t="shared" si="9"/>
        <v/>
      </c>
      <c r="C182" s="49"/>
      <c r="D182" s="49"/>
      <c r="E182" s="47"/>
      <c r="F182" s="47"/>
      <c r="G182" s="47"/>
      <c r="H182" s="50"/>
      <c r="I182" s="122"/>
    </row>
    <row r="183" spans="1:9" s="26" customFormat="1" x14ac:dyDescent="0.25">
      <c r="A183" s="26" t="str">
        <f t="shared" si="8"/>
        <v/>
      </c>
      <c r="B183" s="26" t="str">
        <f t="shared" si="9"/>
        <v/>
      </c>
      <c r="C183" s="49"/>
      <c r="D183" s="49"/>
      <c r="E183" s="47"/>
      <c r="F183" s="47"/>
      <c r="G183" s="47"/>
      <c r="H183" s="50"/>
      <c r="I183" s="122"/>
    </row>
    <row r="184" spans="1:9" s="26" customFormat="1" x14ac:dyDescent="0.25">
      <c r="A184" s="26" t="str">
        <f t="shared" si="8"/>
        <v/>
      </c>
      <c r="B184" s="26" t="str">
        <f t="shared" si="9"/>
        <v/>
      </c>
      <c r="C184" s="49"/>
      <c r="D184" s="49"/>
      <c r="E184" s="47"/>
      <c r="F184" s="47"/>
      <c r="G184" s="47"/>
      <c r="H184" s="50"/>
      <c r="I184" s="122"/>
    </row>
    <row r="185" spans="1:9" s="26" customFormat="1" x14ac:dyDescent="0.25">
      <c r="A185" s="26" t="str">
        <f t="shared" si="8"/>
        <v/>
      </c>
      <c r="B185" s="26" t="str">
        <f t="shared" si="9"/>
        <v/>
      </c>
      <c r="C185" s="49"/>
      <c r="D185" s="49"/>
      <c r="E185" s="47"/>
      <c r="F185" s="47"/>
      <c r="G185" s="47"/>
      <c r="H185" s="50"/>
      <c r="I185" s="122"/>
    </row>
    <row r="186" spans="1:9" s="26" customFormat="1" x14ac:dyDescent="0.25">
      <c r="A186" s="26" t="str">
        <f t="shared" si="8"/>
        <v/>
      </c>
      <c r="B186" s="26" t="str">
        <f t="shared" si="9"/>
        <v/>
      </c>
      <c r="C186" s="49"/>
      <c r="D186" s="49"/>
      <c r="E186" s="47"/>
      <c r="F186" s="47"/>
      <c r="G186" s="47"/>
      <c r="H186" s="50"/>
      <c r="I186" s="122"/>
    </row>
    <row r="187" spans="1:9" s="26" customFormat="1" x14ac:dyDescent="0.25">
      <c r="A187" s="26" t="str">
        <f t="shared" si="8"/>
        <v/>
      </c>
      <c r="B187" s="26" t="str">
        <f t="shared" si="9"/>
        <v/>
      </c>
      <c r="C187" s="49"/>
      <c r="D187" s="49"/>
      <c r="E187" s="47"/>
      <c r="F187" s="47"/>
      <c r="G187" s="47"/>
      <c r="H187" s="50"/>
      <c r="I187" s="122"/>
    </row>
    <row r="188" spans="1:9" s="26" customFormat="1" x14ac:dyDescent="0.25">
      <c r="A188" s="26" t="str">
        <f t="shared" si="8"/>
        <v/>
      </c>
      <c r="B188" s="26" t="str">
        <f t="shared" si="9"/>
        <v/>
      </c>
      <c r="C188" s="49"/>
      <c r="D188" s="49"/>
      <c r="E188" s="47"/>
      <c r="F188" s="47"/>
      <c r="G188" s="47"/>
      <c r="H188" s="50"/>
      <c r="I188" s="122"/>
    </row>
    <row r="189" spans="1:9" s="26" customFormat="1" x14ac:dyDescent="0.25">
      <c r="A189" s="26" t="str">
        <f t="shared" si="8"/>
        <v/>
      </c>
      <c r="B189" s="26" t="str">
        <f t="shared" si="9"/>
        <v/>
      </c>
      <c r="C189" s="49"/>
      <c r="D189" s="49"/>
      <c r="E189" s="47"/>
      <c r="F189" s="47"/>
      <c r="G189" s="47"/>
      <c r="H189" s="50"/>
      <c r="I189" s="122"/>
    </row>
    <row r="190" spans="1:9" s="26" customFormat="1" x14ac:dyDescent="0.25">
      <c r="A190" s="26" t="str">
        <f t="shared" si="8"/>
        <v/>
      </c>
      <c r="B190" s="26" t="str">
        <f t="shared" si="9"/>
        <v/>
      </c>
      <c r="C190" s="49"/>
      <c r="D190" s="49"/>
      <c r="E190" s="47"/>
      <c r="F190" s="47"/>
      <c r="G190" s="47"/>
      <c r="H190" s="50"/>
      <c r="I190" s="122"/>
    </row>
    <row r="191" spans="1:9" s="26" customFormat="1" x14ac:dyDescent="0.25">
      <c r="A191" s="26" t="str">
        <f t="shared" si="8"/>
        <v/>
      </c>
      <c r="B191" s="26" t="str">
        <f t="shared" si="9"/>
        <v/>
      </c>
      <c r="C191" s="49"/>
      <c r="D191" s="49"/>
      <c r="E191" s="47"/>
      <c r="F191" s="47"/>
      <c r="G191" s="47"/>
      <c r="H191" s="50"/>
      <c r="I191" s="122"/>
    </row>
    <row r="192" spans="1:9" s="26" customFormat="1" x14ac:dyDescent="0.25">
      <c r="A192" s="26" t="str">
        <f t="shared" si="8"/>
        <v/>
      </c>
      <c r="B192" s="26" t="str">
        <f t="shared" si="9"/>
        <v/>
      </c>
      <c r="C192" s="49"/>
      <c r="D192" s="49"/>
      <c r="E192" s="47"/>
      <c r="F192" s="47"/>
      <c r="G192" s="47"/>
      <c r="H192" s="50"/>
      <c r="I192" s="122"/>
    </row>
    <row r="193" spans="1:9" s="26" customFormat="1" x14ac:dyDescent="0.25">
      <c r="A193" s="26" t="str">
        <f t="shared" si="8"/>
        <v/>
      </c>
      <c r="B193" s="26" t="str">
        <f t="shared" si="9"/>
        <v/>
      </c>
      <c r="C193" s="49"/>
      <c r="D193" s="49"/>
      <c r="E193" s="47"/>
      <c r="F193" s="47"/>
      <c r="G193" s="47"/>
      <c r="H193" s="50"/>
      <c r="I193" s="122"/>
    </row>
    <row r="194" spans="1:9" s="26" customFormat="1" x14ac:dyDescent="0.25">
      <c r="A194" s="26" t="str">
        <f t="shared" si="8"/>
        <v/>
      </c>
      <c r="B194" s="26" t="str">
        <f t="shared" si="9"/>
        <v/>
      </c>
      <c r="C194" s="49"/>
      <c r="D194" s="49"/>
      <c r="E194" s="47"/>
      <c r="F194" s="47"/>
      <c r="G194" s="47"/>
      <c r="H194" s="50"/>
      <c r="I194" s="122"/>
    </row>
    <row r="195" spans="1:9" s="26" customFormat="1" x14ac:dyDescent="0.25">
      <c r="A195" s="26" t="str">
        <f t="shared" si="8"/>
        <v/>
      </c>
      <c r="B195" s="26" t="str">
        <f t="shared" si="9"/>
        <v/>
      </c>
      <c r="C195" s="49"/>
      <c r="D195" s="49"/>
      <c r="E195" s="47"/>
      <c r="F195" s="47"/>
      <c r="G195" s="47"/>
      <c r="H195" s="50"/>
      <c r="I195" s="122"/>
    </row>
    <row r="196" spans="1:9" s="26" customFormat="1" x14ac:dyDescent="0.25">
      <c r="A196" s="26" t="str">
        <f t="shared" si="8"/>
        <v/>
      </c>
      <c r="B196" s="26" t="str">
        <f t="shared" si="9"/>
        <v/>
      </c>
      <c r="C196" s="49"/>
      <c r="D196" s="49"/>
      <c r="E196" s="47"/>
      <c r="F196" s="47"/>
      <c r="G196" s="47"/>
      <c r="H196" s="50"/>
      <c r="I196" s="122"/>
    </row>
    <row r="197" spans="1:9" s="26" customFormat="1" x14ac:dyDescent="0.25">
      <c r="A197" s="26" t="str">
        <f t="shared" si="8"/>
        <v/>
      </c>
      <c r="B197" s="26" t="str">
        <f t="shared" si="9"/>
        <v/>
      </c>
      <c r="C197" s="49"/>
      <c r="D197" s="49"/>
      <c r="E197" s="47"/>
      <c r="F197" s="47"/>
      <c r="G197" s="47"/>
      <c r="H197" s="50"/>
      <c r="I197" s="122"/>
    </row>
    <row r="198" spans="1:9" s="26" customFormat="1" x14ac:dyDescent="0.25">
      <c r="A198" s="26" t="str">
        <f t="shared" si="8"/>
        <v/>
      </c>
      <c r="B198" s="26" t="str">
        <f t="shared" si="9"/>
        <v/>
      </c>
      <c r="C198" s="49"/>
      <c r="D198" s="49"/>
      <c r="E198" s="47"/>
      <c r="F198" s="47"/>
      <c r="G198" s="47"/>
      <c r="H198" s="50"/>
      <c r="I198" s="122"/>
    </row>
    <row r="199" spans="1:9" s="26" customFormat="1" x14ac:dyDescent="0.25">
      <c r="A199" s="26" t="str">
        <f t="shared" si="8"/>
        <v/>
      </c>
      <c r="B199" s="26" t="str">
        <f t="shared" si="9"/>
        <v/>
      </c>
      <c r="C199" s="49"/>
      <c r="D199" s="49"/>
      <c r="E199" s="47"/>
      <c r="F199" s="47"/>
      <c r="G199" s="47"/>
      <c r="H199" s="50"/>
      <c r="I199" s="122"/>
    </row>
    <row r="200" spans="1:9" s="26" customFormat="1" x14ac:dyDescent="0.25">
      <c r="A200" s="26" t="str">
        <f t="shared" si="8"/>
        <v/>
      </c>
      <c r="B200" s="26" t="str">
        <f t="shared" si="9"/>
        <v/>
      </c>
      <c r="C200" s="49"/>
      <c r="D200" s="49"/>
      <c r="E200" s="47"/>
      <c r="F200" s="47"/>
      <c r="G200" s="47"/>
      <c r="H200" s="50"/>
      <c r="I200" s="122"/>
    </row>
    <row r="201" spans="1:9" s="26" customFormat="1" x14ac:dyDescent="0.25">
      <c r="A201" s="26" t="str">
        <f t="shared" si="8"/>
        <v/>
      </c>
      <c r="B201" s="26" t="str">
        <f t="shared" si="9"/>
        <v/>
      </c>
      <c r="C201" s="49"/>
      <c r="D201" s="49"/>
      <c r="E201" s="47"/>
      <c r="F201" s="47"/>
      <c r="G201" s="47"/>
      <c r="H201" s="50"/>
      <c r="I201" s="122"/>
    </row>
    <row r="202" spans="1:9" s="26" customFormat="1" x14ac:dyDescent="0.25">
      <c r="A202" s="26" t="str">
        <f t="shared" si="8"/>
        <v/>
      </c>
      <c r="B202" s="26" t="str">
        <f t="shared" si="9"/>
        <v/>
      </c>
      <c r="C202" s="49"/>
      <c r="D202" s="49"/>
      <c r="E202" s="47"/>
      <c r="F202" s="47"/>
      <c r="G202" s="47"/>
      <c r="H202" s="50"/>
      <c r="I202" s="122"/>
    </row>
    <row r="203" spans="1:9" s="26" customFormat="1" x14ac:dyDescent="0.25">
      <c r="A203" s="26" t="str">
        <f t="shared" si="8"/>
        <v/>
      </c>
      <c r="B203" s="26" t="str">
        <f t="shared" si="9"/>
        <v/>
      </c>
      <c r="C203" s="49"/>
      <c r="D203" s="49"/>
      <c r="E203" s="47"/>
      <c r="F203" s="47"/>
      <c r="G203" s="47"/>
      <c r="H203" s="50"/>
      <c r="I203" s="122"/>
    </row>
    <row r="204" spans="1:9" s="26" customFormat="1" x14ac:dyDescent="0.25">
      <c r="A204" s="26" t="str">
        <f t="shared" si="8"/>
        <v/>
      </c>
      <c r="B204" s="26" t="str">
        <f t="shared" si="9"/>
        <v/>
      </c>
      <c r="C204" s="49"/>
      <c r="D204" s="49"/>
      <c r="E204" s="47"/>
      <c r="F204" s="47"/>
      <c r="G204" s="47"/>
      <c r="H204" s="50"/>
      <c r="I204" s="122"/>
    </row>
    <row r="205" spans="1:9" s="26" customFormat="1" x14ac:dyDescent="0.25">
      <c r="A205" s="26" t="str">
        <f t="shared" si="8"/>
        <v/>
      </c>
      <c r="B205" s="26" t="str">
        <f t="shared" si="9"/>
        <v/>
      </c>
      <c r="C205" s="49"/>
      <c r="D205" s="49"/>
      <c r="E205" s="47"/>
      <c r="F205" s="47"/>
      <c r="G205" s="47"/>
      <c r="H205" s="50"/>
      <c r="I205" s="122"/>
    </row>
    <row r="206" spans="1:9" s="26" customFormat="1" x14ac:dyDescent="0.25">
      <c r="A206" s="26" t="str">
        <f t="shared" si="8"/>
        <v/>
      </c>
      <c r="B206" s="26" t="str">
        <f t="shared" si="9"/>
        <v/>
      </c>
      <c r="C206" s="49"/>
      <c r="D206" s="49"/>
      <c r="E206" s="47"/>
      <c r="F206" s="47"/>
      <c r="G206" s="47"/>
      <c r="H206" s="50"/>
      <c r="I206" s="122"/>
    </row>
    <row r="207" spans="1:9" s="26" customFormat="1" x14ac:dyDescent="0.25">
      <c r="A207" s="26" t="str">
        <f t="shared" si="8"/>
        <v/>
      </c>
      <c r="B207" s="26" t="str">
        <f t="shared" si="9"/>
        <v/>
      </c>
      <c r="C207" s="49"/>
      <c r="D207" s="49"/>
      <c r="E207" s="47"/>
      <c r="F207" s="47"/>
      <c r="G207" s="47"/>
      <c r="H207" s="50"/>
      <c r="I207" s="122"/>
    </row>
    <row r="208" spans="1:9" s="26" customFormat="1" x14ac:dyDescent="0.25">
      <c r="A208" s="26" t="str">
        <f t="shared" si="8"/>
        <v/>
      </c>
      <c r="B208" s="26" t="str">
        <f t="shared" si="9"/>
        <v/>
      </c>
      <c r="C208" s="49"/>
      <c r="D208" s="49"/>
      <c r="E208" s="47"/>
      <c r="F208" s="47"/>
      <c r="G208" s="47"/>
      <c r="H208" s="50"/>
      <c r="I208" s="122"/>
    </row>
    <row r="209" spans="1:9" s="26" customFormat="1" x14ac:dyDescent="0.25">
      <c r="A209" s="26" t="str">
        <f t="shared" si="8"/>
        <v/>
      </c>
      <c r="B209" s="26" t="str">
        <f t="shared" si="9"/>
        <v/>
      </c>
      <c r="C209" s="49"/>
      <c r="D209" s="49"/>
      <c r="E209" s="47"/>
      <c r="F209" s="47"/>
      <c r="G209" s="47"/>
      <c r="H209" s="50"/>
      <c r="I209" s="122"/>
    </row>
    <row r="210" spans="1:9" s="26" customFormat="1" x14ac:dyDescent="0.25">
      <c r="A210" s="26" t="str">
        <f t="shared" si="8"/>
        <v/>
      </c>
      <c r="B210" s="26" t="str">
        <f t="shared" si="9"/>
        <v/>
      </c>
      <c r="C210" s="49"/>
      <c r="D210" s="49"/>
      <c r="E210" s="47"/>
      <c r="F210" s="47"/>
      <c r="G210" s="47"/>
      <c r="H210" s="50"/>
      <c r="I210" s="122"/>
    </row>
    <row r="211" spans="1:9" s="26" customFormat="1" x14ac:dyDescent="0.25">
      <c r="A211" s="26" t="str">
        <f t="shared" si="8"/>
        <v/>
      </c>
      <c r="B211" s="26" t="str">
        <f t="shared" si="9"/>
        <v/>
      </c>
      <c r="C211" s="49"/>
      <c r="D211" s="49"/>
      <c r="E211" s="47"/>
      <c r="F211" s="47"/>
      <c r="G211" s="47"/>
      <c r="H211" s="50"/>
      <c r="I211" s="122"/>
    </row>
    <row r="212" spans="1:9" s="26" customFormat="1" x14ac:dyDescent="0.25">
      <c r="A212" s="26" t="str">
        <f t="shared" ref="A212:A275" si="10">LEFT(C212,4)</f>
        <v/>
      </c>
      <c r="B212" s="26" t="str">
        <f t="shared" ref="B212:B275" si="11">LEFT(D212,3)</f>
        <v/>
      </c>
      <c r="C212" s="49"/>
      <c r="D212" s="49"/>
      <c r="E212" s="47"/>
      <c r="F212" s="47"/>
      <c r="G212" s="47"/>
      <c r="H212" s="50"/>
      <c r="I212" s="122"/>
    </row>
    <row r="213" spans="1:9" s="26" customFormat="1" x14ac:dyDescent="0.25">
      <c r="A213" s="26" t="str">
        <f t="shared" si="10"/>
        <v/>
      </c>
      <c r="B213" s="26" t="str">
        <f t="shared" si="11"/>
        <v/>
      </c>
      <c r="C213" s="49"/>
      <c r="D213" s="49"/>
      <c r="E213" s="47"/>
      <c r="F213" s="47"/>
      <c r="G213" s="47"/>
      <c r="H213" s="50"/>
      <c r="I213" s="122"/>
    </row>
    <row r="214" spans="1:9" s="26" customFormat="1" x14ac:dyDescent="0.25">
      <c r="A214" s="26" t="str">
        <f t="shared" si="10"/>
        <v/>
      </c>
      <c r="B214" s="26" t="str">
        <f t="shared" si="11"/>
        <v/>
      </c>
      <c r="C214" s="49"/>
      <c r="D214" s="49"/>
      <c r="E214" s="47"/>
      <c r="F214" s="47"/>
      <c r="G214" s="47"/>
      <c r="H214" s="50"/>
      <c r="I214" s="122"/>
    </row>
    <row r="215" spans="1:9" s="26" customFormat="1" x14ac:dyDescent="0.25">
      <c r="A215" s="26" t="str">
        <f t="shared" si="10"/>
        <v/>
      </c>
      <c r="B215" s="26" t="str">
        <f t="shared" si="11"/>
        <v/>
      </c>
      <c r="C215" s="49"/>
      <c r="D215" s="49"/>
      <c r="E215" s="47"/>
      <c r="F215" s="47"/>
      <c r="G215" s="47"/>
      <c r="H215" s="50"/>
      <c r="I215" s="122"/>
    </row>
    <row r="216" spans="1:9" s="26" customFormat="1" x14ac:dyDescent="0.25">
      <c r="A216" s="26" t="str">
        <f t="shared" si="10"/>
        <v/>
      </c>
      <c r="B216" s="26" t="str">
        <f t="shared" si="11"/>
        <v/>
      </c>
      <c r="C216" s="49"/>
      <c r="D216" s="49"/>
      <c r="E216" s="47"/>
      <c r="F216" s="47"/>
      <c r="G216" s="47"/>
      <c r="H216" s="50"/>
      <c r="I216" s="122"/>
    </row>
    <row r="217" spans="1:9" s="26" customFormat="1" x14ac:dyDescent="0.25">
      <c r="A217" s="26" t="str">
        <f t="shared" si="10"/>
        <v/>
      </c>
      <c r="B217" s="26" t="str">
        <f t="shared" si="11"/>
        <v/>
      </c>
      <c r="C217" s="49"/>
      <c r="D217" s="49"/>
      <c r="E217" s="47"/>
      <c r="F217" s="47"/>
      <c r="G217" s="47"/>
      <c r="H217" s="50"/>
      <c r="I217" s="122"/>
    </row>
    <row r="218" spans="1:9" s="26" customFormat="1" x14ac:dyDescent="0.25">
      <c r="A218" s="26" t="str">
        <f t="shared" si="10"/>
        <v/>
      </c>
      <c r="B218" s="26" t="str">
        <f t="shared" si="11"/>
        <v/>
      </c>
      <c r="C218" s="49"/>
      <c r="D218" s="49"/>
      <c r="E218" s="47"/>
      <c r="F218" s="47"/>
      <c r="G218" s="47"/>
      <c r="H218" s="50"/>
      <c r="I218" s="122"/>
    </row>
    <row r="219" spans="1:9" s="26" customFormat="1" x14ac:dyDescent="0.25">
      <c r="A219" s="26" t="str">
        <f t="shared" si="10"/>
        <v/>
      </c>
      <c r="B219" s="26" t="str">
        <f t="shared" si="11"/>
        <v/>
      </c>
      <c r="C219" s="49"/>
      <c r="D219" s="49"/>
      <c r="E219" s="47"/>
      <c r="F219" s="47"/>
      <c r="G219" s="47"/>
      <c r="H219" s="50"/>
      <c r="I219" s="122"/>
    </row>
    <row r="220" spans="1:9" s="26" customFormat="1" x14ac:dyDescent="0.25">
      <c r="A220" s="26" t="str">
        <f t="shared" si="10"/>
        <v/>
      </c>
      <c r="B220" s="26" t="str">
        <f t="shared" si="11"/>
        <v/>
      </c>
      <c r="C220" s="49"/>
      <c r="D220" s="49"/>
      <c r="E220" s="47"/>
      <c r="F220" s="47"/>
      <c r="G220" s="47"/>
      <c r="H220" s="50"/>
      <c r="I220" s="122"/>
    </row>
    <row r="221" spans="1:9" s="26" customFormat="1" x14ac:dyDescent="0.25">
      <c r="A221" s="26" t="str">
        <f t="shared" si="10"/>
        <v/>
      </c>
      <c r="B221" s="26" t="str">
        <f t="shared" si="11"/>
        <v/>
      </c>
      <c r="C221" s="49"/>
      <c r="D221" s="49"/>
      <c r="E221" s="47"/>
      <c r="F221" s="47"/>
      <c r="G221" s="47"/>
      <c r="H221" s="50"/>
      <c r="I221" s="122"/>
    </row>
    <row r="222" spans="1:9" s="26" customFormat="1" x14ac:dyDescent="0.25">
      <c r="A222" s="26" t="str">
        <f t="shared" si="10"/>
        <v/>
      </c>
      <c r="B222" s="26" t="str">
        <f t="shared" si="11"/>
        <v/>
      </c>
      <c r="C222" s="49"/>
      <c r="D222" s="49"/>
      <c r="E222" s="47"/>
      <c r="F222" s="47"/>
      <c r="G222" s="47"/>
      <c r="H222" s="50"/>
      <c r="I222" s="122"/>
    </row>
    <row r="223" spans="1:9" s="26" customFormat="1" x14ac:dyDescent="0.25">
      <c r="A223" s="26" t="str">
        <f t="shared" si="10"/>
        <v/>
      </c>
      <c r="B223" s="26" t="str">
        <f t="shared" si="11"/>
        <v/>
      </c>
      <c r="C223" s="49"/>
      <c r="D223" s="49"/>
      <c r="E223" s="47"/>
      <c r="F223" s="47"/>
      <c r="G223" s="47"/>
      <c r="H223" s="50"/>
      <c r="I223" s="122"/>
    </row>
    <row r="224" spans="1:9" s="26" customFormat="1" x14ac:dyDescent="0.25">
      <c r="A224" s="26" t="str">
        <f t="shared" si="10"/>
        <v/>
      </c>
      <c r="B224" s="26" t="str">
        <f t="shared" si="11"/>
        <v/>
      </c>
      <c r="C224" s="49"/>
      <c r="D224" s="49"/>
      <c r="E224" s="47"/>
      <c r="F224" s="47"/>
      <c r="G224" s="47"/>
      <c r="H224" s="50"/>
      <c r="I224" s="122"/>
    </row>
    <row r="225" spans="1:9" s="26" customFormat="1" x14ac:dyDescent="0.25">
      <c r="A225" s="26" t="str">
        <f t="shared" si="10"/>
        <v/>
      </c>
      <c r="B225" s="26" t="str">
        <f t="shared" si="11"/>
        <v/>
      </c>
      <c r="C225" s="49"/>
      <c r="D225" s="49"/>
      <c r="E225" s="47"/>
      <c r="F225" s="47"/>
      <c r="G225" s="47"/>
      <c r="H225" s="50"/>
      <c r="I225" s="122"/>
    </row>
    <row r="226" spans="1:9" s="26" customFormat="1" x14ac:dyDescent="0.25">
      <c r="A226" s="26" t="str">
        <f t="shared" si="10"/>
        <v/>
      </c>
      <c r="B226" s="26" t="str">
        <f t="shared" si="11"/>
        <v/>
      </c>
      <c r="C226" s="49"/>
      <c r="D226" s="49"/>
      <c r="E226" s="47"/>
      <c r="F226" s="47"/>
      <c r="G226" s="47"/>
      <c r="H226" s="50"/>
      <c r="I226" s="122"/>
    </row>
    <row r="227" spans="1:9" s="26" customFormat="1" x14ac:dyDescent="0.25">
      <c r="A227" s="26" t="str">
        <f t="shared" si="10"/>
        <v/>
      </c>
      <c r="B227" s="26" t="str">
        <f t="shared" si="11"/>
        <v/>
      </c>
      <c r="C227" s="49"/>
      <c r="D227" s="49"/>
      <c r="E227" s="47"/>
      <c r="F227" s="47"/>
      <c r="G227" s="47"/>
      <c r="H227" s="50"/>
      <c r="I227" s="122"/>
    </row>
    <row r="228" spans="1:9" s="26" customFormat="1" x14ac:dyDescent="0.25">
      <c r="A228" s="26" t="str">
        <f t="shared" si="10"/>
        <v/>
      </c>
      <c r="B228" s="26" t="str">
        <f t="shared" si="11"/>
        <v/>
      </c>
      <c r="C228" s="49"/>
      <c r="D228" s="49"/>
      <c r="E228" s="47"/>
      <c r="F228" s="47"/>
      <c r="G228" s="47"/>
      <c r="H228" s="50"/>
      <c r="I228" s="122"/>
    </row>
    <row r="229" spans="1:9" s="26" customFormat="1" x14ac:dyDescent="0.25">
      <c r="A229" s="26" t="str">
        <f t="shared" si="10"/>
        <v/>
      </c>
      <c r="B229" s="26" t="str">
        <f t="shared" si="11"/>
        <v/>
      </c>
      <c r="C229" s="49"/>
      <c r="D229" s="49"/>
      <c r="E229" s="47"/>
      <c r="F229" s="47"/>
      <c r="G229" s="47"/>
      <c r="H229" s="50"/>
      <c r="I229" s="122"/>
    </row>
    <row r="230" spans="1:9" s="26" customFormat="1" x14ac:dyDescent="0.25">
      <c r="A230" s="26" t="str">
        <f t="shared" si="10"/>
        <v/>
      </c>
      <c r="B230" s="26" t="str">
        <f t="shared" si="11"/>
        <v/>
      </c>
      <c r="C230" s="49"/>
      <c r="D230" s="49"/>
      <c r="E230" s="47"/>
      <c r="F230" s="47"/>
      <c r="G230" s="47"/>
      <c r="H230" s="50"/>
      <c r="I230" s="122"/>
    </row>
    <row r="231" spans="1:9" s="26" customFormat="1" x14ac:dyDescent="0.25">
      <c r="A231" s="26" t="str">
        <f t="shared" si="10"/>
        <v/>
      </c>
      <c r="B231" s="26" t="str">
        <f t="shared" si="11"/>
        <v/>
      </c>
      <c r="C231" s="49"/>
      <c r="D231" s="49"/>
      <c r="E231" s="47"/>
      <c r="F231" s="47"/>
      <c r="G231" s="47"/>
      <c r="H231" s="50"/>
      <c r="I231" s="122"/>
    </row>
    <row r="232" spans="1:9" s="26" customFormat="1" x14ac:dyDescent="0.25">
      <c r="A232" s="26" t="str">
        <f t="shared" si="10"/>
        <v/>
      </c>
      <c r="B232" s="26" t="str">
        <f t="shared" si="11"/>
        <v/>
      </c>
      <c r="C232" s="49"/>
      <c r="D232" s="49"/>
      <c r="E232" s="47"/>
      <c r="F232" s="47"/>
      <c r="G232" s="47"/>
      <c r="H232" s="50"/>
      <c r="I232" s="122"/>
    </row>
    <row r="233" spans="1:9" s="26" customFormat="1" x14ac:dyDescent="0.25">
      <c r="A233" s="26" t="str">
        <f t="shared" si="10"/>
        <v/>
      </c>
      <c r="B233" s="26" t="str">
        <f t="shared" si="11"/>
        <v/>
      </c>
      <c r="C233" s="49"/>
      <c r="D233" s="49"/>
      <c r="E233" s="47"/>
      <c r="F233" s="47"/>
      <c r="G233" s="47"/>
      <c r="H233" s="50"/>
      <c r="I233" s="122"/>
    </row>
    <row r="234" spans="1:9" s="26" customFormat="1" x14ac:dyDescent="0.25">
      <c r="A234" s="26" t="str">
        <f t="shared" si="10"/>
        <v/>
      </c>
      <c r="B234" s="26" t="str">
        <f t="shared" si="11"/>
        <v/>
      </c>
      <c r="C234" s="49"/>
      <c r="D234" s="49"/>
      <c r="E234" s="47"/>
      <c r="F234" s="47"/>
      <c r="G234" s="47"/>
      <c r="H234" s="50"/>
      <c r="I234" s="122"/>
    </row>
    <row r="235" spans="1:9" s="26" customFormat="1" x14ac:dyDescent="0.25">
      <c r="A235" s="26" t="str">
        <f t="shared" si="10"/>
        <v/>
      </c>
      <c r="B235" s="26" t="str">
        <f t="shared" si="11"/>
        <v/>
      </c>
      <c r="C235" s="49"/>
      <c r="D235" s="49"/>
      <c r="E235" s="47"/>
      <c r="F235" s="47"/>
      <c r="G235" s="47"/>
      <c r="H235" s="50"/>
      <c r="I235" s="122"/>
    </row>
    <row r="236" spans="1:9" s="26" customFormat="1" x14ac:dyDescent="0.25">
      <c r="A236" s="26" t="str">
        <f t="shared" si="10"/>
        <v/>
      </c>
      <c r="B236" s="26" t="str">
        <f t="shared" si="11"/>
        <v/>
      </c>
      <c r="C236" s="49"/>
      <c r="D236" s="49"/>
      <c r="E236" s="47"/>
      <c r="F236" s="47"/>
      <c r="G236" s="47"/>
      <c r="H236" s="50"/>
      <c r="I236" s="122"/>
    </row>
    <row r="237" spans="1:9" s="26" customFormat="1" x14ac:dyDescent="0.25">
      <c r="A237" s="26" t="str">
        <f t="shared" si="10"/>
        <v/>
      </c>
      <c r="B237" s="26" t="str">
        <f t="shared" si="11"/>
        <v/>
      </c>
      <c r="C237" s="49"/>
      <c r="D237" s="49"/>
      <c r="E237" s="47"/>
      <c r="F237" s="47"/>
      <c r="G237" s="47"/>
      <c r="H237" s="50"/>
      <c r="I237" s="122"/>
    </row>
    <row r="238" spans="1:9" s="26" customFormat="1" x14ac:dyDescent="0.25">
      <c r="A238" s="26" t="str">
        <f t="shared" si="10"/>
        <v/>
      </c>
      <c r="B238" s="26" t="str">
        <f t="shared" si="11"/>
        <v/>
      </c>
      <c r="C238" s="49"/>
      <c r="D238" s="49"/>
      <c r="E238" s="47"/>
      <c r="F238" s="47"/>
      <c r="G238" s="47"/>
      <c r="H238" s="50"/>
      <c r="I238" s="122"/>
    </row>
    <row r="239" spans="1:9" s="26" customFormat="1" x14ac:dyDescent="0.25">
      <c r="A239" s="26" t="str">
        <f t="shared" si="10"/>
        <v/>
      </c>
      <c r="B239" s="26" t="str">
        <f t="shared" si="11"/>
        <v/>
      </c>
      <c r="C239" s="49"/>
      <c r="D239" s="49"/>
      <c r="E239" s="47"/>
      <c r="F239" s="47"/>
      <c r="G239" s="47"/>
      <c r="H239" s="50"/>
      <c r="I239" s="122"/>
    </row>
    <row r="240" spans="1:9" s="26" customFormat="1" x14ac:dyDescent="0.25">
      <c r="A240" s="26" t="str">
        <f t="shared" si="10"/>
        <v/>
      </c>
      <c r="B240" s="26" t="str">
        <f t="shared" si="11"/>
        <v/>
      </c>
      <c r="C240" s="49"/>
      <c r="D240" s="49"/>
      <c r="E240" s="47"/>
      <c r="F240" s="47"/>
      <c r="G240" s="47"/>
      <c r="H240" s="50"/>
      <c r="I240" s="122"/>
    </row>
    <row r="241" spans="1:9" s="26" customFormat="1" x14ac:dyDescent="0.25">
      <c r="A241" s="26" t="str">
        <f t="shared" si="10"/>
        <v/>
      </c>
      <c r="B241" s="26" t="str">
        <f t="shared" si="11"/>
        <v/>
      </c>
      <c r="C241" s="49"/>
      <c r="D241" s="49"/>
      <c r="E241" s="47"/>
      <c r="F241" s="47"/>
      <c r="G241" s="47"/>
      <c r="H241" s="50"/>
      <c r="I241" s="122"/>
    </row>
    <row r="242" spans="1:9" s="26" customFormat="1" x14ac:dyDescent="0.25">
      <c r="A242" s="26" t="str">
        <f t="shared" si="10"/>
        <v/>
      </c>
      <c r="B242" s="26" t="str">
        <f t="shared" si="11"/>
        <v/>
      </c>
      <c r="C242" s="49"/>
      <c r="D242" s="49"/>
      <c r="E242" s="47"/>
      <c r="F242" s="47"/>
      <c r="G242" s="47"/>
      <c r="H242" s="50"/>
      <c r="I242" s="122"/>
    </row>
    <row r="243" spans="1:9" s="26" customFormat="1" x14ac:dyDescent="0.25">
      <c r="A243" s="26" t="str">
        <f t="shared" si="10"/>
        <v/>
      </c>
      <c r="B243" s="26" t="str">
        <f t="shared" si="11"/>
        <v/>
      </c>
      <c r="C243" s="49"/>
      <c r="D243" s="49"/>
      <c r="E243" s="47"/>
      <c r="F243" s="47"/>
      <c r="G243" s="47"/>
      <c r="H243" s="50"/>
      <c r="I243" s="122"/>
    </row>
    <row r="244" spans="1:9" s="26" customFormat="1" x14ac:dyDescent="0.25">
      <c r="A244" s="26" t="str">
        <f t="shared" si="10"/>
        <v/>
      </c>
      <c r="B244" s="26" t="str">
        <f t="shared" si="11"/>
        <v/>
      </c>
      <c r="C244" s="49"/>
      <c r="D244" s="49"/>
      <c r="E244" s="47"/>
      <c r="F244" s="47"/>
      <c r="G244" s="47"/>
      <c r="H244" s="50"/>
      <c r="I244" s="122"/>
    </row>
    <row r="245" spans="1:9" s="26" customFormat="1" x14ac:dyDescent="0.25">
      <c r="A245" s="26" t="str">
        <f t="shared" si="10"/>
        <v/>
      </c>
      <c r="B245" s="26" t="str">
        <f t="shared" si="11"/>
        <v/>
      </c>
      <c r="C245" s="49"/>
      <c r="D245" s="49"/>
      <c r="E245" s="47"/>
      <c r="F245" s="47"/>
      <c r="G245" s="47"/>
      <c r="H245" s="50"/>
      <c r="I245" s="122"/>
    </row>
    <row r="246" spans="1:9" s="26" customFormat="1" x14ac:dyDescent="0.25">
      <c r="A246" s="26" t="str">
        <f t="shared" si="10"/>
        <v/>
      </c>
      <c r="B246" s="26" t="str">
        <f t="shared" si="11"/>
        <v/>
      </c>
      <c r="C246" s="49"/>
      <c r="D246" s="49"/>
      <c r="E246" s="47"/>
      <c r="F246" s="47"/>
      <c r="G246" s="47"/>
      <c r="H246" s="50"/>
      <c r="I246" s="122"/>
    </row>
    <row r="247" spans="1:9" s="26" customFormat="1" x14ac:dyDescent="0.25">
      <c r="A247" s="26" t="str">
        <f t="shared" si="10"/>
        <v/>
      </c>
      <c r="B247" s="26" t="str">
        <f t="shared" si="11"/>
        <v/>
      </c>
      <c r="C247" s="49"/>
      <c r="D247" s="49"/>
      <c r="E247" s="47"/>
      <c r="F247" s="47"/>
      <c r="G247" s="47"/>
      <c r="H247" s="50"/>
      <c r="I247" s="122"/>
    </row>
    <row r="248" spans="1:9" s="26" customFormat="1" x14ac:dyDescent="0.25">
      <c r="A248" s="26" t="str">
        <f t="shared" si="10"/>
        <v/>
      </c>
      <c r="B248" s="26" t="str">
        <f t="shared" si="11"/>
        <v/>
      </c>
      <c r="C248" s="49"/>
      <c r="D248" s="49"/>
      <c r="E248" s="47"/>
      <c r="F248" s="47"/>
      <c r="G248" s="47"/>
      <c r="H248" s="50"/>
      <c r="I248" s="122"/>
    </row>
    <row r="249" spans="1:9" s="26" customFormat="1" x14ac:dyDescent="0.25">
      <c r="A249" s="26" t="str">
        <f t="shared" si="10"/>
        <v/>
      </c>
      <c r="B249" s="26" t="str">
        <f t="shared" si="11"/>
        <v/>
      </c>
      <c r="C249" s="49"/>
      <c r="D249" s="49"/>
      <c r="E249" s="47"/>
      <c r="F249" s="47"/>
      <c r="G249" s="47"/>
      <c r="H249" s="50"/>
      <c r="I249" s="122"/>
    </row>
    <row r="250" spans="1:9" s="26" customFormat="1" x14ac:dyDescent="0.25">
      <c r="A250" s="26" t="str">
        <f t="shared" si="10"/>
        <v/>
      </c>
      <c r="B250" s="26" t="str">
        <f t="shared" si="11"/>
        <v/>
      </c>
      <c r="C250" s="49"/>
      <c r="D250" s="49"/>
      <c r="E250" s="47"/>
      <c r="F250" s="47"/>
      <c r="G250" s="47"/>
      <c r="H250" s="50"/>
      <c r="I250" s="122"/>
    </row>
    <row r="251" spans="1:9" s="26" customFormat="1" x14ac:dyDescent="0.25">
      <c r="A251" s="26" t="str">
        <f t="shared" si="10"/>
        <v/>
      </c>
      <c r="B251" s="26" t="str">
        <f t="shared" si="11"/>
        <v/>
      </c>
      <c r="C251" s="49"/>
      <c r="D251" s="49"/>
      <c r="E251" s="47"/>
      <c r="F251" s="47"/>
      <c r="G251" s="47"/>
      <c r="H251" s="50"/>
      <c r="I251" s="122"/>
    </row>
    <row r="252" spans="1:9" s="26" customFormat="1" x14ac:dyDescent="0.25">
      <c r="A252" s="26" t="str">
        <f t="shared" si="10"/>
        <v/>
      </c>
      <c r="B252" s="26" t="str">
        <f t="shared" si="11"/>
        <v/>
      </c>
      <c r="C252" s="49"/>
      <c r="D252" s="49"/>
      <c r="E252" s="47"/>
      <c r="F252" s="47"/>
      <c r="G252" s="47"/>
      <c r="H252" s="50"/>
      <c r="I252" s="122"/>
    </row>
    <row r="253" spans="1:9" s="26" customFormat="1" x14ac:dyDescent="0.25">
      <c r="A253" s="26" t="str">
        <f t="shared" si="10"/>
        <v/>
      </c>
      <c r="B253" s="26" t="str">
        <f t="shared" si="11"/>
        <v/>
      </c>
      <c r="C253" s="49"/>
      <c r="D253" s="49"/>
      <c r="E253" s="47"/>
      <c r="F253" s="47"/>
      <c r="G253" s="47"/>
      <c r="H253" s="50"/>
      <c r="I253" s="122"/>
    </row>
    <row r="254" spans="1:9" s="26" customFormat="1" x14ac:dyDescent="0.25">
      <c r="A254" s="26" t="str">
        <f t="shared" si="10"/>
        <v/>
      </c>
      <c r="B254" s="26" t="str">
        <f t="shared" si="11"/>
        <v/>
      </c>
      <c r="C254" s="49"/>
      <c r="D254" s="49"/>
      <c r="E254" s="47"/>
      <c r="F254" s="47"/>
      <c r="G254" s="47"/>
      <c r="H254" s="50"/>
      <c r="I254" s="122"/>
    </row>
    <row r="255" spans="1:9" s="26" customFormat="1" x14ac:dyDescent="0.25">
      <c r="A255" s="26" t="str">
        <f t="shared" si="10"/>
        <v/>
      </c>
      <c r="B255" s="26" t="str">
        <f t="shared" si="11"/>
        <v/>
      </c>
      <c r="C255" s="49"/>
      <c r="D255" s="49"/>
      <c r="E255" s="47"/>
      <c r="F255" s="47"/>
      <c r="G255" s="47"/>
      <c r="H255" s="50"/>
      <c r="I255" s="122"/>
    </row>
    <row r="256" spans="1:9" s="26" customFormat="1" x14ac:dyDescent="0.25">
      <c r="A256" s="26" t="str">
        <f t="shared" si="10"/>
        <v/>
      </c>
      <c r="B256" s="26" t="str">
        <f t="shared" si="11"/>
        <v/>
      </c>
      <c r="C256" s="49"/>
      <c r="D256" s="49"/>
      <c r="E256" s="47"/>
      <c r="F256" s="47"/>
      <c r="G256" s="47"/>
      <c r="H256" s="50"/>
      <c r="I256" s="122"/>
    </row>
    <row r="257" spans="1:9" s="26" customFormat="1" x14ac:dyDescent="0.25">
      <c r="A257" s="26" t="str">
        <f t="shared" si="10"/>
        <v/>
      </c>
      <c r="B257" s="26" t="str">
        <f t="shared" si="11"/>
        <v/>
      </c>
      <c r="C257" s="49"/>
      <c r="D257" s="49"/>
      <c r="E257" s="47"/>
      <c r="F257" s="47"/>
      <c r="G257" s="47"/>
      <c r="H257" s="50"/>
      <c r="I257" s="122"/>
    </row>
    <row r="258" spans="1:9" s="26" customFormat="1" x14ac:dyDescent="0.25">
      <c r="A258" s="26" t="str">
        <f t="shared" si="10"/>
        <v/>
      </c>
      <c r="B258" s="26" t="str">
        <f t="shared" si="11"/>
        <v/>
      </c>
      <c r="C258" s="49"/>
      <c r="D258" s="49"/>
      <c r="E258" s="47"/>
      <c r="F258" s="47"/>
      <c r="G258" s="47"/>
      <c r="H258" s="50"/>
      <c r="I258" s="122"/>
    </row>
    <row r="259" spans="1:9" s="26" customFormat="1" x14ac:dyDescent="0.25">
      <c r="A259" s="26" t="str">
        <f t="shared" si="10"/>
        <v/>
      </c>
      <c r="B259" s="26" t="str">
        <f t="shared" si="11"/>
        <v/>
      </c>
      <c r="C259" s="49"/>
      <c r="D259" s="49"/>
      <c r="E259" s="47"/>
      <c r="F259" s="47"/>
      <c r="G259" s="47"/>
      <c r="H259" s="50"/>
      <c r="I259" s="122"/>
    </row>
    <row r="260" spans="1:9" s="26" customFormat="1" x14ac:dyDescent="0.25">
      <c r="A260" s="26" t="str">
        <f t="shared" si="10"/>
        <v/>
      </c>
      <c r="B260" s="26" t="str">
        <f t="shared" si="11"/>
        <v/>
      </c>
      <c r="C260" s="49"/>
      <c r="D260" s="49"/>
      <c r="E260" s="47"/>
      <c r="F260" s="47"/>
      <c r="G260" s="47"/>
      <c r="H260" s="50"/>
      <c r="I260" s="122"/>
    </row>
    <row r="261" spans="1:9" s="26" customFormat="1" x14ac:dyDescent="0.25">
      <c r="A261" s="26" t="str">
        <f t="shared" si="10"/>
        <v/>
      </c>
      <c r="B261" s="26" t="str">
        <f t="shared" si="11"/>
        <v/>
      </c>
      <c r="C261" s="49"/>
      <c r="D261" s="49"/>
      <c r="E261" s="47"/>
      <c r="F261" s="47"/>
      <c r="G261" s="47"/>
      <c r="H261" s="50"/>
      <c r="I261" s="122"/>
    </row>
    <row r="262" spans="1:9" s="26" customFormat="1" x14ac:dyDescent="0.25">
      <c r="A262" s="26" t="str">
        <f t="shared" si="10"/>
        <v/>
      </c>
      <c r="B262" s="26" t="str">
        <f t="shared" si="11"/>
        <v/>
      </c>
      <c r="C262" s="49"/>
      <c r="D262" s="49"/>
      <c r="E262" s="47"/>
      <c r="F262" s="47"/>
      <c r="G262" s="47"/>
      <c r="H262" s="50"/>
      <c r="I262" s="122"/>
    </row>
    <row r="263" spans="1:9" s="26" customFormat="1" x14ac:dyDescent="0.25">
      <c r="A263" s="26" t="str">
        <f t="shared" si="10"/>
        <v/>
      </c>
      <c r="B263" s="26" t="str">
        <f t="shared" si="11"/>
        <v/>
      </c>
      <c r="C263" s="49"/>
      <c r="D263" s="49"/>
      <c r="E263" s="47"/>
      <c r="F263" s="47"/>
      <c r="G263" s="47"/>
      <c r="H263" s="50"/>
      <c r="I263" s="122"/>
    </row>
    <row r="264" spans="1:9" s="26" customFormat="1" x14ac:dyDescent="0.25">
      <c r="A264" s="26" t="str">
        <f t="shared" si="10"/>
        <v/>
      </c>
      <c r="B264" s="26" t="str">
        <f t="shared" si="11"/>
        <v/>
      </c>
      <c r="C264" s="49"/>
      <c r="D264" s="49"/>
      <c r="E264" s="47"/>
      <c r="F264" s="47"/>
      <c r="G264" s="47"/>
      <c r="H264" s="50"/>
      <c r="I264" s="122"/>
    </row>
    <row r="265" spans="1:9" s="26" customFormat="1" x14ac:dyDescent="0.25">
      <c r="A265" s="26" t="str">
        <f t="shared" si="10"/>
        <v/>
      </c>
      <c r="B265" s="26" t="str">
        <f t="shared" si="11"/>
        <v/>
      </c>
      <c r="C265" s="49"/>
      <c r="D265" s="49"/>
      <c r="E265" s="47"/>
      <c r="F265" s="47"/>
      <c r="G265" s="47"/>
      <c r="H265" s="50"/>
      <c r="I265" s="122"/>
    </row>
    <row r="266" spans="1:9" s="26" customFormat="1" x14ac:dyDescent="0.25">
      <c r="A266" s="26" t="str">
        <f t="shared" si="10"/>
        <v/>
      </c>
      <c r="B266" s="26" t="str">
        <f t="shared" si="11"/>
        <v/>
      </c>
      <c r="C266" s="49"/>
      <c r="D266" s="49"/>
      <c r="E266" s="47"/>
      <c r="F266" s="47"/>
      <c r="G266" s="47"/>
      <c r="H266" s="50"/>
      <c r="I266" s="122"/>
    </row>
    <row r="267" spans="1:9" s="26" customFormat="1" x14ac:dyDescent="0.25">
      <c r="A267" s="26" t="str">
        <f t="shared" si="10"/>
        <v/>
      </c>
      <c r="B267" s="26" t="str">
        <f t="shared" si="11"/>
        <v/>
      </c>
      <c r="C267" s="49"/>
      <c r="D267" s="49"/>
      <c r="E267" s="47"/>
      <c r="F267" s="47"/>
      <c r="G267" s="47"/>
      <c r="H267" s="50"/>
      <c r="I267" s="122"/>
    </row>
    <row r="268" spans="1:9" s="26" customFormat="1" x14ac:dyDescent="0.25">
      <c r="A268" s="26" t="str">
        <f t="shared" si="10"/>
        <v/>
      </c>
      <c r="B268" s="26" t="str">
        <f t="shared" si="11"/>
        <v/>
      </c>
      <c r="C268" s="49"/>
      <c r="D268" s="49"/>
      <c r="E268" s="47"/>
      <c r="F268" s="47"/>
      <c r="G268" s="47"/>
      <c r="H268" s="50"/>
      <c r="I268" s="122"/>
    </row>
    <row r="269" spans="1:9" s="26" customFormat="1" x14ac:dyDescent="0.25">
      <c r="A269" s="26" t="str">
        <f t="shared" si="10"/>
        <v/>
      </c>
      <c r="B269" s="26" t="str">
        <f t="shared" si="11"/>
        <v/>
      </c>
      <c r="C269" s="49"/>
      <c r="D269" s="49"/>
      <c r="E269" s="47"/>
      <c r="F269" s="47"/>
      <c r="G269" s="47"/>
      <c r="H269" s="50"/>
      <c r="I269" s="122"/>
    </row>
    <row r="270" spans="1:9" s="26" customFormat="1" x14ac:dyDescent="0.25">
      <c r="A270" s="26" t="str">
        <f t="shared" si="10"/>
        <v/>
      </c>
      <c r="B270" s="26" t="str">
        <f t="shared" si="11"/>
        <v/>
      </c>
      <c r="C270" s="49"/>
      <c r="D270" s="49"/>
      <c r="E270" s="47"/>
      <c r="F270" s="47"/>
      <c r="G270" s="47"/>
      <c r="H270" s="50"/>
      <c r="I270" s="122"/>
    </row>
    <row r="271" spans="1:9" s="26" customFormat="1" x14ac:dyDescent="0.25">
      <c r="A271" s="26" t="str">
        <f t="shared" si="10"/>
        <v/>
      </c>
      <c r="B271" s="26" t="str">
        <f t="shared" si="11"/>
        <v/>
      </c>
      <c r="C271" s="49"/>
      <c r="D271" s="49"/>
      <c r="E271" s="47"/>
      <c r="F271" s="47"/>
      <c r="G271" s="47"/>
      <c r="H271" s="50"/>
      <c r="I271" s="122"/>
    </row>
    <row r="272" spans="1:9" s="26" customFormat="1" x14ac:dyDescent="0.25">
      <c r="A272" s="26" t="str">
        <f t="shared" si="10"/>
        <v/>
      </c>
      <c r="B272" s="26" t="str">
        <f t="shared" si="11"/>
        <v/>
      </c>
      <c r="C272" s="49"/>
      <c r="D272" s="49"/>
      <c r="E272" s="47"/>
      <c r="F272" s="47"/>
      <c r="G272" s="47"/>
      <c r="H272" s="50"/>
      <c r="I272" s="122"/>
    </row>
    <row r="273" spans="1:9" s="26" customFormat="1" x14ac:dyDescent="0.25">
      <c r="A273" s="26" t="str">
        <f t="shared" si="10"/>
        <v/>
      </c>
      <c r="B273" s="26" t="str">
        <f t="shared" si="11"/>
        <v/>
      </c>
      <c r="C273" s="49"/>
      <c r="D273" s="49"/>
      <c r="E273" s="47"/>
      <c r="F273" s="47"/>
      <c r="G273" s="47"/>
      <c r="H273" s="50"/>
      <c r="I273" s="122"/>
    </row>
    <row r="274" spans="1:9" s="26" customFormat="1" x14ac:dyDescent="0.25">
      <c r="A274" s="26" t="str">
        <f t="shared" si="10"/>
        <v/>
      </c>
      <c r="B274" s="26" t="str">
        <f t="shared" si="11"/>
        <v/>
      </c>
      <c r="C274" s="49"/>
      <c r="D274" s="49"/>
      <c r="E274" s="47"/>
      <c r="F274" s="47"/>
      <c r="G274" s="47"/>
      <c r="H274" s="50"/>
      <c r="I274" s="122"/>
    </row>
    <row r="275" spans="1:9" s="26" customFormat="1" x14ac:dyDescent="0.25">
      <c r="A275" s="26" t="str">
        <f t="shared" si="10"/>
        <v/>
      </c>
      <c r="B275" s="26" t="str">
        <f t="shared" si="11"/>
        <v/>
      </c>
      <c r="C275" s="49"/>
      <c r="D275" s="49"/>
      <c r="E275" s="47"/>
      <c r="F275" s="47"/>
      <c r="G275" s="47"/>
      <c r="H275" s="50"/>
      <c r="I275" s="122"/>
    </row>
    <row r="276" spans="1:9" s="26" customFormat="1" x14ac:dyDescent="0.25">
      <c r="A276" s="26" t="str">
        <f t="shared" ref="A276:A339" si="12">LEFT(C276,4)</f>
        <v/>
      </c>
      <c r="B276" s="26" t="str">
        <f t="shared" ref="B276:B339" si="13">LEFT(D276,3)</f>
        <v/>
      </c>
      <c r="C276" s="49"/>
      <c r="D276" s="49"/>
      <c r="E276" s="47"/>
      <c r="F276" s="47"/>
      <c r="G276" s="47"/>
      <c r="H276" s="50"/>
      <c r="I276" s="122"/>
    </row>
    <row r="277" spans="1:9" s="26" customFormat="1" x14ac:dyDescent="0.25">
      <c r="A277" s="26" t="str">
        <f t="shared" si="12"/>
        <v/>
      </c>
      <c r="B277" s="26" t="str">
        <f t="shared" si="13"/>
        <v/>
      </c>
      <c r="C277" s="49"/>
      <c r="D277" s="49"/>
      <c r="E277" s="47"/>
      <c r="F277" s="47"/>
      <c r="G277" s="47"/>
      <c r="H277" s="50"/>
      <c r="I277" s="122"/>
    </row>
    <row r="278" spans="1:9" s="26" customFormat="1" x14ac:dyDescent="0.25">
      <c r="A278" s="26" t="str">
        <f t="shared" si="12"/>
        <v/>
      </c>
      <c r="B278" s="26" t="str">
        <f t="shared" si="13"/>
        <v/>
      </c>
      <c r="C278" s="49"/>
      <c r="D278" s="49"/>
      <c r="E278" s="47"/>
      <c r="F278" s="47"/>
      <c r="G278" s="47"/>
      <c r="H278" s="50"/>
      <c r="I278" s="122"/>
    </row>
    <row r="279" spans="1:9" s="26" customFormat="1" x14ac:dyDescent="0.25">
      <c r="A279" s="26" t="str">
        <f t="shared" si="12"/>
        <v/>
      </c>
      <c r="B279" s="26" t="str">
        <f t="shared" si="13"/>
        <v/>
      </c>
      <c r="C279" s="49"/>
      <c r="D279" s="49"/>
      <c r="E279" s="47"/>
      <c r="F279" s="47"/>
      <c r="G279" s="47"/>
      <c r="H279" s="50"/>
      <c r="I279" s="122"/>
    </row>
    <row r="280" spans="1:9" s="26" customFormat="1" x14ac:dyDescent="0.25">
      <c r="A280" s="26" t="str">
        <f t="shared" si="12"/>
        <v/>
      </c>
      <c r="B280" s="26" t="str">
        <f t="shared" si="13"/>
        <v/>
      </c>
      <c r="C280" s="49"/>
      <c r="D280" s="49"/>
      <c r="E280" s="47"/>
      <c r="F280" s="47"/>
      <c r="G280" s="47"/>
      <c r="H280" s="50"/>
      <c r="I280" s="122"/>
    </row>
    <row r="281" spans="1:9" s="26" customFormat="1" x14ac:dyDescent="0.25">
      <c r="A281" s="26" t="str">
        <f t="shared" si="12"/>
        <v/>
      </c>
      <c r="B281" s="26" t="str">
        <f t="shared" si="13"/>
        <v/>
      </c>
      <c r="C281" s="49"/>
      <c r="D281" s="49"/>
      <c r="E281" s="47"/>
      <c r="F281" s="47"/>
      <c r="G281" s="47"/>
      <c r="H281" s="50"/>
      <c r="I281" s="122"/>
    </row>
    <row r="282" spans="1:9" s="26" customFormat="1" x14ac:dyDescent="0.25">
      <c r="A282" s="26" t="str">
        <f t="shared" si="12"/>
        <v/>
      </c>
      <c r="B282" s="26" t="str">
        <f t="shared" si="13"/>
        <v/>
      </c>
      <c r="C282" s="49"/>
      <c r="D282" s="49"/>
      <c r="E282" s="47"/>
      <c r="F282" s="47"/>
      <c r="G282" s="47"/>
      <c r="H282" s="50"/>
      <c r="I282" s="122"/>
    </row>
    <row r="283" spans="1:9" s="26" customFormat="1" x14ac:dyDescent="0.25">
      <c r="A283" s="26" t="str">
        <f t="shared" si="12"/>
        <v/>
      </c>
      <c r="B283" s="26" t="str">
        <f t="shared" si="13"/>
        <v/>
      </c>
      <c r="C283" s="49"/>
      <c r="D283" s="49"/>
      <c r="E283" s="47"/>
      <c r="F283" s="47"/>
      <c r="G283" s="47"/>
      <c r="H283" s="50"/>
      <c r="I283" s="122"/>
    </row>
    <row r="284" spans="1:9" s="26" customFormat="1" x14ac:dyDescent="0.25">
      <c r="A284" s="26" t="str">
        <f t="shared" si="12"/>
        <v/>
      </c>
      <c r="B284" s="26" t="str">
        <f t="shared" si="13"/>
        <v/>
      </c>
      <c r="C284" s="49"/>
      <c r="D284" s="49"/>
      <c r="E284" s="47"/>
      <c r="F284" s="47"/>
      <c r="G284" s="47"/>
      <c r="H284" s="50"/>
      <c r="I284" s="122"/>
    </row>
    <row r="285" spans="1:9" s="26" customFormat="1" x14ac:dyDescent="0.25">
      <c r="A285" s="26" t="str">
        <f t="shared" si="12"/>
        <v/>
      </c>
      <c r="B285" s="26" t="str">
        <f t="shared" si="13"/>
        <v/>
      </c>
      <c r="C285" s="49"/>
      <c r="D285" s="49"/>
      <c r="E285" s="47"/>
      <c r="F285" s="47"/>
      <c r="G285" s="47"/>
      <c r="H285" s="50"/>
      <c r="I285" s="122"/>
    </row>
    <row r="286" spans="1:9" s="26" customFormat="1" x14ac:dyDescent="0.25">
      <c r="A286" s="26" t="str">
        <f t="shared" si="12"/>
        <v/>
      </c>
      <c r="B286" s="26" t="str">
        <f t="shared" si="13"/>
        <v/>
      </c>
      <c r="C286" s="49"/>
      <c r="D286" s="49"/>
      <c r="E286" s="47"/>
      <c r="F286" s="47"/>
      <c r="G286" s="47"/>
      <c r="H286" s="50"/>
      <c r="I286" s="122"/>
    </row>
    <row r="287" spans="1:9" s="26" customFormat="1" x14ac:dyDescent="0.25">
      <c r="A287" s="26" t="str">
        <f t="shared" si="12"/>
        <v/>
      </c>
      <c r="B287" s="26" t="str">
        <f t="shared" si="13"/>
        <v/>
      </c>
      <c r="C287" s="49"/>
      <c r="D287" s="49"/>
      <c r="E287" s="47"/>
      <c r="F287" s="47"/>
      <c r="G287" s="47"/>
      <c r="H287" s="50"/>
      <c r="I287" s="122"/>
    </row>
    <row r="288" spans="1:9" s="26" customFormat="1" x14ac:dyDescent="0.25">
      <c r="A288" s="26" t="str">
        <f t="shared" si="12"/>
        <v/>
      </c>
      <c r="B288" s="26" t="str">
        <f t="shared" si="13"/>
        <v/>
      </c>
      <c r="C288" s="49"/>
      <c r="D288" s="49"/>
      <c r="E288" s="47"/>
      <c r="F288" s="47"/>
      <c r="G288" s="47"/>
      <c r="H288" s="50"/>
      <c r="I288" s="122"/>
    </row>
    <row r="289" spans="1:9" s="26" customFormat="1" x14ac:dyDescent="0.25">
      <c r="A289" s="26" t="str">
        <f t="shared" si="12"/>
        <v/>
      </c>
      <c r="B289" s="26" t="str">
        <f t="shared" si="13"/>
        <v/>
      </c>
      <c r="C289" s="49"/>
      <c r="D289" s="49"/>
      <c r="E289" s="47"/>
      <c r="F289" s="47"/>
      <c r="G289" s="47"/>
      <c r="H289" s="50"/>
      <c r="I289" s="122"/>
    </row>
    <row r="290" spans="1:9" s="26" customFormat="1" x14ac:dyDescent="0.25">
      <c r="A290" s="26" t="str">
        <f t="shared" si="12"/>
        <v/>
      </c>
      <c r="B290" s="26" t="str">
        <f t="shared" si="13"/>
        <v/>
      </c>
      <c r="C290" s="49"/>
      <c r="D290" s="49"/>
      <c r="E290" s="47"/>
      <c r="F290" s="47"/>
      <c r="G290" s="47"/>
      <c r="H290" s="50"/>
      <c r="I290" s="122"/>
    </row>
    <row r="291" spans="1:9" s="26" customFormat="1" x14ac:dyDescent="0.25">
      <c r="A291" s="26" t="str">
        <f t="shared" si="12"/>
        <v/>
      </c>
      <c r="B291" s="26" t="str">
        <f t="shared" si="13"/>
        <v/>
      </c>
      <c r="C291" s="49"/>
      <c r="D291" s="49"/>
      <c r="E291" s="47"/>
      <c r="F291" s="47"/>
      <c r="G291" s="47"/>
      <c r="H291" s="50"/>
      <c r="I291" s="122"/>
    </row>
    <row r="292" spans="1:9" s="26" customFormat="1" x14ac:dyDescent="0.25">
      <c r="A292" s="26" t="str">
        <f t="shared" si="12"/>
        <v/>
      </c>
      <c r="B292" s="26" t="str">
        <f t="shared" si="13"/>
        <v/>
      </c>
      <c r="C292" s="49"/>
      <c r="D292" s="49"/>
      <c r="E292" s="47"/>
      <c r="F292" s="47"/>
      <c r="G292" s="47"/>
      <c r="H292" s="50"/>
      <c r="I292" s="122"/>
    </row>
    <row r="293" spans="1:9" s="26" customFormat="1" x14ac:dyDescent="0.25">
      <c r="A293" s="26" t="str">
        <f t="shared" si="12"/>
        <v/>
      </c>
      <c r="B293" s="26" t="str">
        <f t="shared" si="13"/>
        <v/>
      </c>
      <c r="C293" s="49"/>
      <c r="D293" s="49"/>
      <c r="E293" s="47"/>
      <c r="F293" s="47"/>
      <c r="G293" s="47"/>
      <c r="H293" s="50"/>
      <c r="I293" s="122"/>
    </row>
    <row r="294" spans="1:9" s="26" customFormat="1" x14ac:dyDescent="0.25">
      <c r="A294" s="26" t="str">
        <f t="shared" si="12"/>
        <v/>
      </c>
      <c r="B294" s="26" t="str">
        <f t="shared" si="13"/>
        <v/>
      </c>
      <c r="C294" s="49"/>
      <c r="D294" s="49"/>
      <c r="E294" s="47"/>
      <c r="F294" s="47"/>
      <c r="G294" s="47"/>
      <c r="H294" s="50"/>
      <c r="I294" s="122"/>
    </row>
    <row r="295" spans="1:9" s="26" customFormat="1" x14ac:dyDescent="0.25">
      <c r="A295" s="26" t="str">
        <f t="shared" si="12"/>
        <v/>
      </c>
      <c r="B295" s="26" t="str">
        <f t="shared" si="13"/>
        <v/>
      </c>
      <c r="C295" s="49"/>
      <c r="D295" s="49"/>
      <c r="E295" s="47"/>
      <c r="F295" s="47"/>
      <c r="G295" s="47"/>
      <c r="H295" s="50"/>
      <c r="I295" s="122"/>
    </row>
    <row r="296" spans="1:9" s="26" customFormat="1" x14ac:dyDescent="0.25">
      <c r="A296" s="26" t="str">
        <f t="shared" si="12"/>
        <v/>
      </c>
      <c r="B296" s="26" t="str">
        <f t="shared" si="13"/>
        <v/>
      </c>
      <c r="C296" s="49"/>
      <c r="D296" s="49"/>
      <c r="E296" s="47"/>
      <c r="F296" s="47"/>
      <c r="G296" s="47"/>
      <c r="H296" s="50"/>
      <c r="I296" s="122"/>
    </row>
    <row r="297" spans="1:9" s="26" customFormat="1" x14ac:dyDescent="0.25">
      <c r="A297" s="26" t="str">
        <f t="shared" si="12"/>
        <v/>
      </c>
      <c r="B297" s="26" t="str">
        <f t="shared" si="13"/>
        <v/>
      </c>
      <c r="C297" s="49"/>
      <c r="D297" s="49"/>
      <c r="E297" s="47"/>
      <c r="F297" s="47"/>
      <c r="G297" s="47"/>
      <c r="H297" s="50"/>
      <c r="I297" s="122"/>
    </row>
    <row r="298" spans="1:9" s="26" customFormat="1" x14ac:dyDescent="0.25">
      <c r="A298" s="26" t="str">
        <f t="shared" si="12"/>
        <v/>
      </c>
      <c r="B298" s="26" t="str">
        <f t="shared" si="13"/>
        <v/>
      </c>
      <c r="C298" s="49"/>
      <c r="D298" s="49"/>
      <c r="E298" s="47"/>
      <c r="F298" s="47"/>
      <c r="G298" s="47"/>
      <c r="H298" s="50"/>
      <c r="I298" s="122"/>
    </row>
    <row r="299" spans="1:9" s="26" customFormat="1" x14ac:dyDescent="0.25">
      <c r="A299" s="26" t="str">
        <f t="shared" si="12"/>
        <v/>
      </c>
      <c r="B299" s="26" t="str">
        <f t="shared" si="13"/>
        <v/>
      </c>
      <c r="C299" s="49"/>
      <c r="D299" s="49"/>
      <c r="E299" s="47"/>
      <c r="F299" s="47"/>
      <c r="G299" s="47"/>
      <c r="H299" s="50"/>
      <c r="I299" s="122"/>
    </row>
    <row r="300" spans="1:9" s="26" customFormat="1" x14ac:dyDescent="0.25">
      <c r="A300" s="26" t="str">
        <f t="shared" si="12"/>
        <v/>
      </c>
      <c r="B300" s="26" t="str">
        <f t="shared" si="13"/>
        <v/>
      </c>
      <c r="C300" s="49"/>
      <c r="D300" s="49"/>
      <c r="E300" s="47"/>
      <c r="F300" s="47"/>
      <c r="G300" s="47"/>
      <c r="H300" s="50"/>
      <c r="I300" s="122"/>
    </row>
    <row r="301" spans="1:9" s="26" customFormat="1" x14ac:dyDescent="0.25">
      <c r="A301" s="26" t="str">
        <f t="shared" si="12"/>
        <v/>
      </c>
      <c r="B301" s="26" t="str">
        <f t="shared" si="13"/>
        <v/>
      </c>
      <c r="C301" s="49"/>
      <c r="D301" s="49"/>
      <c r="E301" s="47"/>
      <c r="F301" s="47"/>
      <c r="G301" s="47"/>
      <c r="H301" s="50"/>
      <c r="I301" s="122"/>
    </row>
    <row r="302" spans="1:9" s="26" customFormat="1" x14ac:dyDescent="0.25">
      <c r="A302" s="26" t="str">
        <f t="shared" si="12"/>
        <v/>
      </c>
      <c r="B302" s="26" t="str">
        <f t="shared" si="13"/>
        <v/>
      </c>
      <c r="C302" s="49"/>
      <c r="D302" s="49"/>
      <c r="E302" s="47"/>
      <c r="F302" s="47"/>
      <c r="G302" s="47"/>
      <c r="H302" s="50"/>
      <c r="I302" s="122"/>
    </row>
    <row r="303" spans="1:9" s="26" customFormat="1" x14ac:dyDescent="0.25">
      <c r="A303" s="26" t="str">
        <f t="shared" si="12"/>
        <v/>
      </c>
      <c r="B303" s="26" t="str">
        <f t="shared" si="13"/>
        <v/>
      </c>
      <c r="C303" s="49"/>
      <c r="D303" s="49"/>
      <c r="E303" s="47"/>
      <c r="F303" s="47"/>
      <c r="G303" s="47"/>
      <c r="H303" s="50"/>
      <c r="I303" s="122"/>
    </row>
    <row r="304" spans="1:9" s="26" customFormat="1" x14ac:dyDescent="0.25">
      <c r="A304" s="26" t="str">
        <f t="shared" si="12"/>
        <v/>
      </c>
      <c r="B304" s="26" t="str">
        <f t="shared" si="13"/>
        <v/>
      </c>
      <c r="C304" s="49"/>
      <c r="D304" s="49"/>
      <c r="E304" s="47"/>
      <c r="F304" s="47"/>
      <c r="G304" s="47"/>
      <c r="H304" s="50"/>
      <c r="I304" s="122"/>
    </row>
    <row r="305" spans="1:9" s="26" customFormat="1" x14ac:dyDescent="0.25">
      <c r="A305" s="26" t="str">
        <f t="shared" si="12"/>
        <v/>
      </c>
      <c r="B305" s="26" t="str">
        <f t="shared" si="13"/>
        <v/>
      </c>
      <c r="C305" s="49"/>
      <c r="D305" s="49"/>
      <c r="E305" s="47"/>
      <c r="F305" s="47"/>
      <c r="G305" s="47"/>
      <c r="H305" s="50"/>
      <c r="I305" s="122"/>
    </row>
    <row r="306" spans="1:9" s="26" customFormat="1" x14ac:dyDescent="0.25">
      <c r="A306" s="26" t="str">
        <f t="shared" si="12"/>
        <v/>
      </c>
      <c r="B306" s="26" t="str">
        <f t="shared" si="13"/>
        <v/>
      </c>
      <c r="C306" s="49"/>
      <c r="D306" s="49"/>
      <c r="E306" s="47"/>
      <c r="F306" s="47"/>
      <c r="G306" s="47"/>
      <c r="H306" s="50"/>
      <c r="I306" s="122"/>
    </row>
    <row r="307" spans="1:9" s="26" customFormat="1" x14ac:dyDescent="0.25">
      <c r="A307" s="26" t="str">
        <f t="shared" si="12"/>
        <v/>
      </c>
      <c r="B307" s="26" t="str">
        <f t="shared" si="13"/>
        <v/>
      </c>
      <c r="C307" s="49"/>
      <c r="D307" s="49"/>
      <c r="E307" s="47"/>
      <c r="F307" s="47"/>
      <c r="G307" s="47"/>
      <c r="H307" s="50"/>
      <c r="I307" s="122"/>
    </row>
    <row r="308" spans="1:9" s="26" customFormat="1" x14ac:dyDescent="0.25">
      <c r="A308" s="26" t="str">
        <f t="shared" si="12"/>
        <v/>
      </c>
      <c r="B308" s="26" t="str">
        <f t="shared" si="13"/>
        <v/>
      </c>
      <c r="C308" s="49"/>
      <c r="D308" s="49"/>
      <c r="E308" s="47"/>
      <c r="F308" s="47"/>
      <c r="G308" s="47"/>
      <c r="H308" s="50"/>
      <c r="I308" s="122"/>
    </row>
    <row r="309" spans="1:9" s="26" customFormat="1" x14ac:dyDescent="0.25">
      <c r="A309" s="26" t="str">
        <f t="shared" si="12"/>
        <v/>
      </c>
      <c r="B309" s="26" t="str">
        <f t="shared" si="13"/>
        <v/>
      </c>
      <c r="C309" s="49"/>
      <c r="D309" s="49"/>
      <c r="E309" s="47"/>
      <c r="F309" s="47"/>
      <c r="G309" s="47"/>
      <c r="H309" s="50"/>
      <c r="I309" s="122"/>
    </row>
    <row r="310" spans="1:9" s="26" customFormat="1" x14ac:dyDescent="0.25">
      <c r="A310" s="26" t="str">
        <f t="shared" si="12"/>
        <v/>
      </c>
      <c r="B310" s="26" t="str">
        <f t="shared" si="13"/>
        <v/>
      </c>
      <c r="C310" s="49"/>
      <c r="D310" s="49"/>
      <c r="E310" s="47"/>
      <c r="F310" s="47"/>
      <c r="G310" s="47"/>
      <c r="H310" s="50"/>
      <c r="I310" s="122"/>
    </row>
    <row r="311" spans="1:9" s="26" customFormat="1" x14ac:dyDescent="0.25">
      <c r="A311" s="26" t="str">
        <f t="shared" si="12"/>
        <v/>
      </c>
      <c r="B311" s="26" t="str">
        <f t="shared" si="13"/>
        <v/>
      </c>
      <c r="C311" s="49"/>
      <c r="D311" s="49"/>
      <c r="E311" s="47"/>
      <c r="F311" s="47"/>
      <c r="G311" s="47"/>
      <c r="H311" s="50"/>
      <c r="I311" s="122"/>
    </row>
    <row r="312" spans="1:9" s="26" customFormat="1" x14ac:dyDescent="0.25">
      <c r="A312" s="26" t="str">
        <f t="shared" si="12"/>
        <v/>
      </c>
      <c r="B312" s="26" t="str">
        <f t="shared" si="13"/>
        <v/>
      </c>
      <c r="C312" s="49"/>
      <c r="D312" s="49"/>
      <c r="E312" s="47"/>
      <c r="F312" s="47"/>
      <c r="G312" s="47"/>
      <c r="H312" s="50"/>
      <c r="I312" s="122"/>
    </row>
    <row r="313" spans="1:9" s="26" customFormat="1" x14ac:dyDescent="0.25">
      <c r="A313" s="26" t="str">
        <f t="shared" si="12"/>
        <v/>
      </c>
      <c r="B313" s="26" t="str">
        <f t="shared" si="13"/>
        <v/>
      </c>
      <c r="C313" s="49"/>
      <c r="D313" s="49"/>
      <c r="E313" s="47"/>
      <c r="F313" s="47"/>
      <c r="G313" s="47"/>
      <c r="H313" s="50"/>
      <c r="I313" s="122"/>
    </row>
    <row r="314" spans="1:9" s="26" customFormat="1" x14ac:dyDescent="0.25">
      <c r="A314" s="26" t="str">
        <f t="shared" si="12"/>
        <v/>
      </c>
      <c r="B314" s="26" t="str">
        <f t="shared" si="13"/>
        <v/>
      </c>
      <c r="C314" s="49"/>
      <c r="D314" s="49"/>
      <c r="E314" s="47"/>
      <c r="F314" s="47"/>
      <c r="G314" s="47"/>
      <c r="H314" s="50"/>
      <c r="I314" s="122"/>
    </row>
    <row r="315" spans="1:9" s="26" customFormat="1" x14ac:dyDescent="0.25">
      <c r="A315" s="26" t="str">
        <f t="shared" si="12"/>
        <v/>
      </c>
      <c r="B315" s="26" t="str">
        <f t="shared" si="13"/>
        <v/>
      </c>
      <c r="C315" s="49"/>
      <c r="D315" s="49"/>
      <c r="E315" s="47"/>
      <c r="F315" s="47"/>
      <c r="G315" s="47"/>
      <c r="H315" s="50"/>
      <c r="I315" s="122"/>
    </row>
    <row r="316" spans="1:9" s="26" customFormat="1" x14ac:dyDescent="0.25">
      <c r="A316" s="26" t="str">
        <f t="shared" si="12"/>
        <v/>
      </c>
      <c r="B316" s="26" t="str">
        <f t="shared" si="13"/>
        <v/>
      </c>
      <c r="C316" s="49"/>
      <c r="D316" s="49"/>
      <c r="E316" s="47"/>
      <c r="F316" s="47"/>
      <c r="G316" s="47"/>
      <c r="H316" s="50"/>
      <c r="I316" s="122"/>
    </row>
    <row r="317" spans="1:9" s="26" customFormat="1" x14ac:dyDescent="0.25">
      <c r="A317" s="26" t="str">
        <f t="shared" si="12"/>
        <v/>
      </c>
      <c r="B317" s="26" t="str">
        <f t="shared" si="13"/>
        <v/>
      </c>
      <c r="C317" s="49"/>
      <c r="D317" s="49"/>
      <c r="E317" s="47"/>
      <c r="F317" s="47"/>
      <c r="G317" s="47"/>
      <c r="H317" s="50"/>
      <c r="I317" s="122"/>
    </row>
    <row r="318" spans="1:9" s="26" customFormat="1" x14ac:dyDescent="0.25">
      <c r="A318" s="26" t="str">
        <f t="shared" si="12"/>
        <v/>
      </c>
      <c r="B318" s="26" t="str">
        <f t="shared" si="13"/>
        <v/>
      </c>
      <c r="C318" s="49"/>
      <c r="D318" s="49"/>
      <c r="E318" s="47"/>
      <c r="F318" s="47"/>
      <c r="G318" s="47"/>
      <c r="H318" s="50"/>
      <c r="I318" s="122"/>
    </row>
    <row r="319" spans="1:9" s="26" customFormat="1" x14ac:dyDescent="0.25">
      <c r="A319" s="26" t="str">
        <f t="shared" si="12"/>
        <v/>
      </c>
      <c r="B319" s="26" t="str">
        <f t="shared" si="13"/>
        <v/>
      </c>
      <c r="C319" s="49"/>
      <c r="D319" s="49"/>
      <c r="E319" s="47"/>
      <c r="F319" s="47"/>
      <c r="G319" s="47"/>
      <c r="H319" s="50"/>
      <c r="I319" s="122"/>
    </row>
    <row r="320" spans="1:9" s="26" customFormat="1" x14ac:dyDescent="0.25">
      <c r="A320" s="26" t="str">
        <f t="shared" si="12"/>
        <v/>
      </c>
      <c r="B320" s="26" t="str">
        <f t="shared" si="13"/>
        <v/>
      </c>
      <c r="C320" s="49"/>
      <c r="D320" s="49"/>
      <c r="E320" s="47"/>
      <c r="F320" s="47"/>
      <c r="G320" s="47"/>
      <c r="H320" s="50"/>
      <c r="I320" s="122"/>
    </row>
    <row r="321" spans="1:9" s="26" customFormat="1" x14ac:dyDescent="0.25">
      <c r="A321" s="26" t="str">
        <f t="shared" si="12"/>
        <v/>
      </c>
      <c r="B321" s="26" t="str">
        <f t="shared" si="13"/>
        <v/>
      </c>
      <c r="C321" s="49"/>
      <c r="D321" s="49"/>
      <c r="E321" s="47"/>
      <c r="F321" s="47"/>
      <c r="G321" s="47"/>
      <c r="H321" s="50"/>
      <c r="I321" s="122"/>
    </row>
    <row r="322" spans="1:9" s="26" customFormat="1" x14ac:dyDescent="0.25">
      <c r="A322" s="26" t="str">
        <f t="shared" si="12"/>
        <v/>
      </c>
      <c r="B322" s="26" t="str">
        <f t="shared" si="13"/>
        <v/>
      </c>
      <c r="C322" s="49"/>
      <c r="D322" s="49"/>
      <c r="E322" s="47"/>
      <c r="F322" s="47"/>
      <c r="G322" s="47"/>
      <c r="H322" s="50"/>
      <c r="I322" s="122"/>
    </row>
    <row r="323" spans="1:9" s="26" customFormat="1" x14ac:dyDescent="0.25">
      <c r="A323" s="26" t="str">
        <f t="shared" si="12"/>
        <v/>
      </c>
      <c r="B323" s="26" t="str">
        <f t="shared" si="13"/>
        <v/>
      </c>
      <c r="C323" s="49"/>
      <c r="D323" s="49"/>
      <c r="E323" s="47"/>
      <c r="F323" s="47"/>
      <c r="G323" s="47"/>
      <c r="H323" s="50"/>
      <c r="I323" s="122"/>
    </row>
    <row r="324" spans="1:9" s="26" customFormat="1" x14ac:dyDescent="0.25">
      <c r="A324" s="26" t="str">
        <f t="shared" si="12"/>
        <v/>
      </c>
      <c r="B324" s="26" t="str">
        <f t="shared" si="13"/>
        <v/>
      </c>
      <c r="C324" s="49"/>
      <c r="D324" s="49"/>
      <c r="E324" s="47"/>
      <c r="F324" s="47"/>
      <c r="G324" s="47"/>
      <c r="H324" s="50"/>
      <c r="I324" s="122"/>
    </row>
    <row r="325" spans="1:9" s="26" customFormat="1" x14ac:dyDescent="0.25">
      <c r="A325" s="26" t="str">
        <f t="shared" si="12"/>
        <v/>
      </c>
      <c r="B325" s="26" t="str">
        <f t="shared" si="13"/>
        <v/>
      </c>
      <c r="C325" s="49"/>
      <c r="D325" s="49"/>
      <c r="E325" s="47"/>
      <c r="F325" s="47"/>
      <c r="G325" s="47"/>
      <c r="H325" s="50"/>
      <c r="I325" s="122"/>
    </row>
    <row r="326" spans="1:9" s="26" customFormat="1" x14ac:dyDescent="0.25">
      <c r="A326" s="26" t="str">
        <f t="shared" si="12"/>
        <v/>
      </c>
      <c r="B326" s="26" t="str">
        <f t="shared" si="13"/>
        <v/>
      </c>
      <c r="C326" s="49"/>
      <c r="D326" s="49"/>
      <c r="E326" s="47"/>
      <c r="F326" s="47"/>
      <c r="G326" s="47"/>
      <c r="H326" s="50"/>
      <c r="I326" s="122"/>
    </row>
    <row r="327" spans="1:9" s="26" customFormat="1" x14ac:dyDescent="0.25">
      <c r="A327" s="26" t="str">
        <f t="shared" si="12"/>
        <v/>
      </c>
      <c r="B327" s="26" t="str">
        <f t="shared" si="13"/>
        <v/>
      </c>
      <c r="C327" s="49"/>
      <c r="D327" s="49"/>
      <c r="E327" s="47"/>
      <c r="F327" s="47"/>
      <c r="G327" s="47"/>
      <c r="H327" s="50"/>
      <c r="I327" s="122"/>
    </row>
    <row r="328" spans="1:9" s="26" customFormat="1" x14ac:dyDescent="0.25">
      <c r="A328" s="26" t="str">
        <f t="shared" si="12"/>
        <v/>
      </c>
      <c r="B328" s="26" t="str">
        <f t="shared" si="13"/>
        <v/>
      </c>
      <c r="C328" s="49"/>
      <c r="D328" s="49"/>
      <c r="E328" s="47"/>
      <c r="F328" s="47"/>
      <c r="G328" s="47"/>
      <c r="H328" s="50"/>
      <c r="I328" s="122"/>
    </row>
    <row r="329" spans="1:9" s="26" customFormat="1" x14ac:dyDescent="0.25">
      <c r="A329" s="26" t="str">
        <f t="shared" si="12"/>
        <v/>
      </c>
      <c r="B329" s="26" t="str">
        <f t="shared" si="13"/>
        <v/>
      </c>
      <c r="C329" s="49"/>
      <c r="D329" s="49"/>
      <c r="E329" s="47"/>
      <c r="F329" s="47"/>
      <c r="G329" s="47"/>
      <c r="H329" s="50"/>
      <c r="I329" s="122"/>
    </row>
    <row r="330" spans="1:9" s="26" customFormat="1" x14ac:dyDescent="0.25">
      <c r="A330" s="26" t="str">
        <f t="shared" si="12"/>
        <v/>
      </c>
      <c r="B330" s="26" t="str">
        <f t="shared" si="13"/>
        <v/>
      </c>
      <c r="C330" s="49"/>
      <c r="D330" s="49"/>
      <c r="E330" s="47"/>
      <c r="F330" s="47"/>
      <c r="G330" s="47"/>
      <c r="H330" s="50"/>
      <c r="I330" s="122"/>
    </row>
    <row r="331" spans="1:9" s="26" customFormat="1" x14ac:dyDescent="0.25">
      <c r="A331" s="26" t="str">
        <f t="shared" si="12"/>
        <v/>
      </c>
      <c r="B331" s="26" t="str">
        <f t="shared" si="13"/>
        <v/>
      </c>
      <c r="C331" s="49"/>
      <c r="D331" s="49"/>
      <c r="E331" s="47"/>
      <c r="F331" s="47"/>
      <c r="G331" s="47"/>
      <c r="H331" s="50"/>
      <c r="I331" s="122"/>
    </row>
    <row r="332" spans="1:9" s="26" customFormat="1" x14ac:dyDescent="0.25">
      <c r="A332" s="26" t="str">
        <f t="shared" si="12"/>
        <v/>
      </c>
      <c r="B332" s="26" t="str">
        <f t="shared" si="13"/>
        <v/>
      </c>
      <c r="C332" s="49"/>
      <c r="D332" s="49"/>
      <c r="E332" s="47"/>
      <c r="F332" s="47"/>
      <c r="G332" s="47"/>
      <c r="H332" s="50"/>
      <c r="I332" s="122"/>
    </row>
    <row r="333" spans="1:9" s="26" customFormat="1" x14ac:dyDescent="0.25">
      <c r="A333" s="26" t="str">
        <f t="shared" si="12"/>
        <v/>
      </c>
      <c r="B333" s="26" t="str">
        <f t="shared" si="13"/>
        <v/>
      </c>
      <c r="C333" s="49"/>
      <c r="D333" s="49"/>
      <c r="E333" s="47"/>
      <c r="F333" s="47"/>
      <c r="G333" s="47"/>
      <c r="H333" s="50"/>
      <c r="I333" s="122"/>
    </row>
    <row r="334" spans="1:9" s="26" customFormat="1" x14ac:dyDescent="0.25">
      <c r="A334" s="26" t="str">
        <f t="shared" si="12"/>
        <v/>
      </c>
      <c r="B334" s="26" t="str">
        <f t="shared" si="13"/>
        <v/>
      </c>
      <c r="C334" s="49"/>
      <c r="D334" s="49"/>
      <c r="E334" s="47"/>
      <c r="F334" s="47"/>
      <c r="G334" s="47"/>
      <c r="H334" s="50"/>
      <c r="I334" s="122"/>
    </row>
    <row r="335" spans="1:9" s="26" customFormat="1" x14ac:dyDescent="0.25">
      <c r="A335" s="26" t="str">
        <f t="shared" si="12"/>
        <v/>
      </c>
      <c r="B335" s="26" t="str">
        <f t="shared" si="13"/>
        <v/>
      </c>
      <c r="C335" s="49"/>
      <c r="D335" s="49"/>
      <c r="E335" s="47"/>
      <c r="F335" s="47"/>
      <c r="G335" s="47"/>
      <c r="H335" s="50"/>
      <c r="I335" s="122"/>
    </row>
    <row r="336" spans="1:9" s="26" customFormat="1" x14ac:dyDescent="0.25">
      <c r="A336" s="26" t="str">
        <f t="shared" si="12"/>
        <v/>
      </c>
      <c r="B336" s="26" t="str">
        <f t="shared" si="13"/>
        <v/>
      </c>
      <c r="C336" s="49"/>
      <c r="D336" s="49"/>
      <c r="E336" s="47"/>
      <c r="F336" s="47"/>
      <c r="G336" s="47"/>
      <c r="H336" s="50"/>
      <c r="I336" s="122"/>
    </row>
    <row r="337" spans="1:9" s="26" customFormat="1" x14ac:dyDescent="0.25">
      <c r="A337" s="26" t="str">
        <f t="shared" si="12"/>
        <v/>
      </c>
      <c r="B337" s="26" t="str">
        <f t="shared" si="13"/>
        <v/>
      </c>
      <c r="C337" s="49"/>
      <c r="D337" s="49"/>
      <c r="E337" s="47"/>
      <c r="F337" s="47"/>
      <c r="G337" s="47"/>
      <c r="H337" s="50"/>
      <c r="I337" s="122"/>
    </row>
    <row r="338" spans="1:9" s="26" customFormat="1" x14ac:dyDescent="0.25">
      <c r="A338" s="26" t="str">
        <f t="shared" si="12"/>
        <v/>
      </c>
      <c r="B338" s="26" t="str">
        <f t="shared" si="13"/>
        <v/>
      </c>
      <c r="C338" s="49"/>
      <c r="D338" s="49"/>
      <c r="E338" s="47"/>
      <c r="F338" s="47"/>
      <c r="G338" s="47"/>
      <c r="H338" s="50"/>
      <c r="I338" s="122"/>
    </row>
    <row r="339" spans="1:9" s="26" customFormat="1" x14ac:dyDescent="0.25">
      <c r="A339" s="26" t="str">
        <f t="shared" si="12"/>
        <v/>
      </c>
      <c r="B339" s="26" t="str">
        <f t="shared" si="13"/>
        <v/>
      </c>
      <c r="C339" s="49"/>
      <c r="D339" s="49"/>
      <c r="E339" s="47"/>
      <c r="F339" s="47"/>
      <c r="G339" s="47"/>
      <c r="H339" s="50"/>
      <c r="I339" s="122"/>
    </row>
    <row r="340" spans="1:9" s="26" customFormat="1" x14ac:dyDescent="0.25">
      <c r="A340" s="26" t="str">
        <f t="shared" ref="A340:A403" si="14">LEFT(C340,4)</f>
        <v/>
      </c>
      <c r="B340" s="26" t="str">
        <f t="shared" ref="B340:B403" si="15">LEFT(D340,3)</f>
        <v/>
      </c>
      <c r="C340" s="49"/>
      <c r="D340" s="49"/>
      <c r="E340" s="47"/>
      <c r="F340" s="47"/>
      <c r="G340" s="47"/>
      <c r="H340" s="50"/>
      <c r="I340" s="122"/>
    </row>
    <row r="341" spans="1:9" s="26" customFormat="1" x14ac:dyDescent="0.25">
      <c r="A341" s="26" t="str">
        <f t="shared" si="14"/>
        <v/>
      </c>
      <c r="B341" s="26" t="str">
        <f t="shared" si="15"/>
        <v/>
      </c>
      <c r="C341" s="49"/>
      <c r="D341" s="49"/>
      <c r="E341" s="47"/>
      <c r="F341" s="47"/>
      <c r="G341" s="47"/>
      <c r="H341" s="50"/>
      <c r="I341" s="122"/>
    </row>
    <row r="342" spans="1:9" s="26" customFormat="1" x14ac:dyDescent="0.25">
      <c r="A342" s="26" t="str">
        <f t="shared" si="14"/>
        <v/>
      </c>
      <c r="B342" s="26" t="str">
        <f t="shared" si="15"/>
        <v/>
      </c>
      <c r="C342" s="49"/>
      <c r="D342" s="49"/>
      <c r="E342" s="47"/>
      <c r="F342" s="47"/>
      <c r="G342" s="47"/>
      <c r="H342" s="50"/>
      <c r="I342" s="122"/>
    </row>
    <row r="343" spans="1:9" s="26" customFormat="1" x14ac:dyDescent="0.25">
      <c r="A343" s="26" t="str">
        <f t="shared" si="14"/>
        <v/>
      </c>
      <c r="B343" s="26" t="str">
        <f t="shared" si="15"/>
        <v/>
      </c>
      <c r="C343" s="49"/>
      <c r="D343" s="49"/>
      <c r="E343" s="47"/>
      <c r="F343" s="47"/>
      <c r="G343" s="47"/>
      <c r="H343" s="50"/>
      <c r="I343" s="122"/>
    </row>
    <row r="344" spans="1:9" s="26" customFormat="1" x14ac:dyDescent="0.25">
      <c r="A344" s="26" t="str">
        <f t="shared" si="14"/>
        <v/>
      </c>
      <c r="B344" s="26" t="str">
        <f t="shared" si="15"/>
        <v/>
      </c>
      <c r="C344" s="49"/>
      <c r="D344" s="49"/>
      <c r="E344" s="47"/>
      <c r="F344" s="47"/>
      <c r="G344" s="47"/>
      <c r="H344" s="50"/>
      <c r="I344" s="122"/>
    </row>
    <row r="345" spans="1:9" s="26" customFormat="1" x14ac:dyDescent="0.25">
      <c r="A345" s="26" t="str">
        <f t="shared" si="14"/>
        <v/>
      </c>
      <c r="B345" s="26" t="str">
        <f t="shared" si="15"/>
        <v/>
      </c>
      <c r="C345" s="49"/>
      <c r="D345" s="49"/>
      <c r="E345" s="47"/>
      <c r="F345" s="47"/>
      <c r="G345" s="47"/>
      <c r="H345" s="50"/>
      <c r="I345" s="122"/>
    </row>
    <row r="346" spans="1:9" s="26" customFormat="1" x14ac:dyDescent="0.25">
      <c r="A346" s="26" t="str">
        <f t="shared" si="14"/>
        <v/>
      </c>
      <c r="B346" s="26" t="str">
        <f t="shared" si="15"/>
        <v/>
      </c>
      <c r="C346" s="49"/>
      <c r="D346" s="49"/>
      <c r="E346" s="47"/>
      <c r="F346" s="47"/>
      <c r="G346" s="47"/>
      <c r="H346" s="50"/>
      <c r="I346" s="122"/>
    </row>
    <row r="347" spans="1:9" s="26" customFormat="1" x14ac:dyDescent="0.25">
      <c r="A347" s="26" t="str">
        <f t="shared" si="14"/>
        <v/>
      </c>
      <c r="B347" s="26" t="str">
        <f t="shared" si="15"/>
        <v/>
      </c>
      <c r="C347" s="49"/>
      <c r="D347" s="49"/>
      <c r="E347" s="47"/>
      <c r="F347" s="47"/>
      <c r="G347" s="47"/>
      <c r="H347" s="50"/>
      <c r="I347" s="122"/>
    </row>
    <row r="348" spans="1:9" s="26" customFormat="1" x14ac:dyDescent="0.25">
      <c r="A348" s="26" t="str">
        <f t="shared" si="14"/>
        <v/>
      </c>
      <c r="B348" s="26" t="str">
        <f t="shared" si="15"/>
        <v/>
      </c>
      <c r="C348" s="49"/>
      <c r="D348" s="49"/>
      <c r="E348" s="47"/>
      <c r="F348" s="47"/>
      <c r="G348" s="47"/>
      <c r="H348" s="50"/>
      <c r="I348" s="122"/>
    </row>
    <row r="349" spans="1:9" s="26" customFormat="1" x14ac:dyDescent="0.25">
      <c r="A349" s="26" t="str">
        <f t="shared" si="14"/>
        <v/>
      </c>
      <c r="B349" s="26" t="str">
        <f t="shared" si="15"/>
        <v/>
      </c>
      <c r="C349" s="49"/>
      <c r="D349" s="49"/>
      <c r="E349" s="47"/>
      <c r="F349" s="47"/>
      <c r="G349" s="47"/>
      <c r="H349" s="50"/>
      <c r="I349" s="122"/>
    </row>
    <row r="350" spans="1:9" s="26" customFormat="1" x14ac:dyDescent="0.25">
      <c r="A350" s="26" t="str">
        <f t="shared" si="14"/>
        <v/>
      </c>
      <c r="B350" s="26" t="str">
        <f t="shared" si="15"/>
        <v/>
      </c>
      <c r="C350" s="49"/>
      <c r="D350" s="49"/>
      <c r="E350" s="47"/>
      <c r="F350" s="47"/>
      <c r="G350" s="47"/>
      <c r="H350" s="50"/>
      <c r="I350" s="122"/>
    </row>
    <row r="351" spans="1:9" s="26" customFormat="1" x14ac:dyDescent="0.25">
      <c r="A351" s="26" t="str">
        <f t="shared" si="14"/>
        <v/>
      </c>
      <c r="B351" s="26" t="str">
        <f t="shared" si="15"/>
        <v/>
      </c>
      <c r="C351" s="49"/>
      <c r="D351" s="49"/>
      <c r="E351" s="47"/>
      <c r="F351" s="47"/>
      <c r="G351" s="47"/>
      <c r="H351" s="50"/>
      <c r="I351" s="122"/>
    </row>
    <row r="352" spans="1:9" s="26" customFormat="1" x14ac:dyDescent="0.25">
      <c r="A352" s="26" t="str">
        <f t="shared" si="14"/>
        <v/>
      </c>
      <c r="B352" s="26" t="str">
        <f t="shared" si="15"/>
        <v/>
      </c>
      <c r="C352" s="49"/>
      <c r="D352" s="49"/>
      <c r="E352" s="47"/>
      <c r="F352" s="47"/>
      <c r="G352" s="47"/>
      <c r="H352" s="50"/>
      <c r="I352" s="122"/>
    </row>
    <row r="353" spans="1:9" s="26" customFormat="1" x14ac:dyDescent="0.25">
      <c r="A353" s="26" t="str">
        <f t="shared" si="14"/>
        <v/>
      </c>
      <c r="B353" s="26" t="str">
        <f t="shared" si="15"/>
        <v/>
      </c>
      <c r="C353" s="49"/>
      <c r="D353" s="49"/>
      <c r="E353" s="47"/>
      <c r="F353" s="47"/>
      <c r="G353" s="47"/>
      <c r="H353" s="50"/>
      <c r="I353" s="122"/>
    </row>
    <row r="354" spans="1:9" s="26" customFormat="1" x14ac:dyDescent="0.25">
      <c r="A354" s="26" t="str">
        <f t="shared" si="14"/>
        <v/>
      </c>
      <c r="B354" s="26" t="str">
        <f t="shared" si="15"/>
        <v/>
      </c>
      <c r="C354" s="49"/>
      <c r="D354" s="49"/>
      <c r="E354" s="47"/>
      <c r="F354" s="47"/>
      <c r="G354" s="47"/>
      <c r="H354" s="50"/>
      <c r="I354" s="122"/>
    </row>
    <row r="355" spans="1:9" s="26" customFormat="1" x14ac:dyDescent="0.25">
      <c r="A355" s="26" t="str">
        <f t="shared" si="14"/>
        <v/>
      </c>
      <c r="B355" s="26" t="str">
        <f t="shared" si="15"/>
        <v/>
      </c>
      <c r="C355" s="49"/>
      <c r="D355" s="49"/>
      <c r="E355" s="47"/>
      <c r="F355" s="47"/>
      <c r="G355" s="47"/>
      <c r="H355" s="50"/>
      <c r="I355" s="122"/>
    </row>
    <row r="356" spans="1:9" s="26" customFormat="1" x14ac:dyDescent="0.25">
      <c r="A356" s="26" t="str">
        <f t="shared" si="14"/>
        <v/>
      </c>
      <c r="B356" s="26" t="str">
        <f t="shared" si="15"/>
        <v/>
      </c>
      <c r="C356" s="49"/>
      <c r="D356" s="49"/>
      <c r="E356" s="47"/>
      <c r="F356" s="47"/>
      <c r="G356" s="47"/>
      <c r="H356" s="50"/>
      <c r="I356" s="122"/>
    </row>
    <row r="357" spans="1:9" s="26" customFormat="1" x14ac:dyDescent="0.25">
      <c r="A357" s="26" t="str">
        <f t="shared" si="14"/>
        <v/>
      </c>
      <c r="B357" s="26" t="str">
        <f t="shared" si="15"/>
        <v/>
      </c>
      <c r="C357" s="49"/>
      <c r="D357" s="49"/>
      <c r="E357" s="47"/>
      <c r="F357" s="47"/>
      <c r="G357" s="47"/>
      <c r="H357" s="50"/>
      <c r="I357" s="122"/>
    </row>
    <row r="358" spans="1:9" s="26" customFormat="1" x14ac:dyDescent="0.25">
      <c r="A358" s="26" t="str">
        <f t="shared" si="14"/>
        <v/>
      </c>
      <c r="B358" s="26" t="str">
        <f t="shared" si="15"/>
        <v/>
      </c>
      <c r="C358" s="49"/>
      <c r="D358" s="49"/>
      <c r="E358" s="47"/>
      <c r="F358" s="47"/>
      <c r="G358" s="47"/>
      <c r="H358" s="50"/>
      <c r="I358" s="122"/>
    </row>
    <row r="359" spans="1:9" s="26" customFormat="1" x14ac:dyDescent="0.25">
      <c r="A359" s="26" t="str">
        <f t="shared" si="14"/>
        <v/>
      </c>
      <c r="B359" s="26" t="str">
        <f t="shared" si="15"/>
        <v/>
      </c>
      <c r="C359" s="49"/>
      <c r="D359" s="49"/>
      <c r="E359" s="47"/>
      <c r="F359" s="47"/>
      <c r="G359" s="47"/>
      <c r="H359" s="50"/>
      <c r="I359" s="122"/>
    </row>
    <row r="360" spans="1:9" s="26" customFormat="1" x14ac:dyDescent="0.25">
      <c r="A360" s="26" t="str">
        <f t="shared" si="14"/>
        <v/>
      </c>
      <c r="B360" s="26" t="str">
        <f t="shared" si="15"/>
        <v/>
      </c>
      <c r="C360" s="49"/>
      <c r="D360" s="49"/>
      <c r="E360" s="47"/>
      <c r="F360" s="47"/>
      <c r="G360" s="47"/>
      <c r="H360" s="50"/>
      <c r="I360" s="122"/>
    </row>
    <row r="361" spans="1:9" s="26" customFormat="1" x14ac:dyDescent="0.25">
      <c r="A361" s="26" t="str">
        <f t="shared" si="14"/>
        <v/>
      </c>
      <c r="B361" s="26" t="str">
        <f t="shared" si="15"/>
        <v/>
      </c>
      <c r="C361" s="49"/>
      <c r="D361" s="49"/>
      <c r="E361" s="47"/>
      <c r="F361" s="47"/>
      <c r="G361" s="47"/>
      <c r="H361" s="50"/>
      <c r="I361" s="122"/>
    </row>
    <row r="362" spans="1:9" s="26" customFormat="1" x14ac:dyDescent="0.25">
      <c r="A362" s="26" t="str">
        <f t="shared" si="14"/>
        <v/>
      </c>
      <c r="B362" s="26" t="str">
        <f t="shared" si="15"/>
        <v/>
      </c>
      <c r="C362" s="49"/>
      <c r="D362" s="49"/>
      <c r="E362" s="47"/>
      <c r="F362" s="47"/>
      <c r="G362" s="47"/>
      <c r="H362" s="50"/>
      <c r="I362" s="122"/>
    </row>
    <row r="363" spans="1:9" s="26" customFormat="1" x14ac:dyDescent="0.25">
      <c r="A363" s="26" t="str">
        <f t="shared" si="14"/>
        <v/>
      </c>
      <c r="B363" s="26" t="str">
        <f t="shared" si="15"/>
        <v/>
      </c>
      <c r="C363" s="49"/>
      <c r="D363" s="49"/>
      <c r="E363" s="47"/>
      <c r="F363" s="47"/>
      <c r="G363" s="47"/>
      <c r="H363" s="50"/>
      <c r="I363" s="122"/>
    </row>
    <row r="364" spans="1:9" s="26" customFormat="1" x14ac:dyDescent="0.25">
      <c r="A364" s="26" t="str">
        <f t="shared" si="14"/>
        <v/>
      </c>
      <c r="B364" s="26" t="str">
        <f t="shared" si="15"/>
        <v/>
      </c>
      <c r="C364" s="49"/>
      <c r="D364" s="49"/>
      <c r="E364" s="47"/>
      <c r="F364" s="47"/>
      <c r="G364" s="47"/>
      <c r="H364" s="50"/>
      <c r="I364" s="122"/>
    </row>
    <row r="365" spans="1:9" s="26" customFormat="1" x14ac:dyDescent="0.25">
      <c r="A365" s="26" t="str">
        <f t="shared" si="14"/>
        <v/>
      </c>
      <c r="B365" s="26" t="str">
        <f t="shared" si="15"/>
        <v/>
      </c>
      <c r="C365" s="49"/>
      <c r="D365" s="49"/>
      <c r="E365" s="47"/>
      <c r="F365" s="47"/>
      <c r="G365" s="47"/>
      <c r="H365" s="50"/>
      <c r="I365" s="122"/>
    </row>
    <row r="366" spans="1:9" s="26" customFormat="1" x14ac:dyDescent="0.25">
      <c r="A366" s="26" t="str">
        <f t="shared" si="14"/>
        <v/>
      </c>
      <c r="B366" s="26" t="str">
        <f t="shared" si="15"/>
        <v/>
      </c>
      <c r="C366" s="49"/>
      <c r="D366" s="49"/>
      <c r="E366" s="47"/>
      <c r="F366" s="47"/>
      <c r="G366" s="47"/>
      <c r="H366" s="50"/>
      <c r="I366" s="122"/>
    </row>
    <row r="367" spans="1:9" s="26" customFormat="1" x14ac:dyDescent="0.25">
      <c r="A367" s="26" t="str">
        <f t="shared" si="14"/>
        <v/>
      </c>
      <c r="B367" s="26" t="str">
        <f t="shared" si="15"/>
        <v/>
      </c>
      <c r="C367" s="49"/>
      <c r="D367" s="49"/>
      <c r="E367" s="47"/>
      <c r="F367" s="47"/>
      <c r="G367" s="47"/>
      <c r="H367" s="50"/>
      <c r="I367" s="122"/>
    </row>
    <row r="368" spans="1:9" s="26" customFormat="1" x14ac:dyDescent="0.25">
      <c r="A368" s="26" t="str">
        <f t="shared" si="14"/>
        <v/>
      </c>
      <c r="B368" s="26" t="str">
        <f t="shared" si="15"/>
        <v/>
      </c>
      <c r="C368" s="49"/>
      <c r="D368" s="49"/>
      <c r="E368" s="47"/>
      <c r="F368" s="47"/>
      <c r="G368" s="47"/>
      <c r="H368" s="50"/>
      <c r="I368" s="122"/>
    </row>
    <row r="369" spans="1:9" s="26" customFormat="1" x14ac:dyDescent="0.25">
      <c r="A369" s="26" t="str">
        <f t="shared" si="14"/>
        <v/>
      </c>
      <c r="B369" s="26" t="str">
        <f t="shared" si="15"/>
        <v/>
      </c>
      <c r="C369" s="49"/>
      <c r="D369" s="49"/>
      <c r="E369" s="47"/>
      <c r="F369" s="47"/>
      <c r="G369" s="47"/>
      <c r="H369" s="50"/>
      <c r="I369" s="122"/>
    </row>
    <row r="370" spans="1:9" s="26" customFormat="1" x14ac:dyDescent="0.25">
      <c r="A370" s="26" t="str">
        <f t="shared" si="14"/>
        <v/>
      </c>
      <c r="B370" s="26" t="str">
        <f t="shared" si="15"/>
        <v/>
      </c>
      <c r="C370" s="49"/>
      <c r="D370" s="49"/>
      <c r="E370" s="47"/>
      <c r="F370" s="47"/>
      <c r="G370" s="47"/>
      <c r="H370" s="50"/>
      <c r="I370" s="122"/>
    </row>
    <row r="371" spans="1:9" s="26" customFormat="1" x14ac:dyDescent="0.25">
      <c r="A371" s="26" t="str">
        <f t="shared" si="14"/>
        <v/>
      </c>
      <c r="B371" s="26" t="str">
        <f t="shared" si="15"/>
        <v/>
      </c>
      <c r="C371" s="49"/>
      <c r="D371" s="49"/>
      <c r="E371" s="47"/>
      <c r="F371" s="47"/>
      <c r="G371" s="47"/>
      <c r="H371" s="50"/>
      <c r="I371" s="122"/>
    </row>
    <row r="372" spans="1:9" s="26" customFormat="1" x14ac:dyDescent="0.25">
      <c r="A372" s="26" t="str">
        <f t="shared" si="14"/>
        <v/>
      </c>
      <c r="B372" s="26" t="str">
        <f t="shared" si="15"/>
        <v/>
      </c>
      <c r="C372" s="49"/>
      <c r="D372" s="49"/>
      <c r="E372" s="47"/>
      <c r="F372" s="47"/>
      <c r="G372" s="47"/>
      <c r="H372" s="50"/>
      <c r="I372" s="122"/>
    </row>
    <row r="373" spans="1:9" s="26" customFormat="1" x14ac:dyDescent="0.25">
      <c r="A373" s="26" t="str">
        <f t="shared" si="14"/>
        <v/>
      </c>
      <c r="B373" s="26" t="str">
        <f t="shared" si="15"/>
        <v/>
      </c>
      <c r="C373" s="49"/>
      <c r="D373" s="49"/>
      <c r="E373" s="47"/>
      <c r="F373" s="47"/>
      <c r="G373" s="47"/>
      <c r="H373" s="50"/>
      <c r="I373" s="122"/>
    </row>
    <row r="374" spans="1:9" s="26" customFormat="1" x14ac:dyDescent="0.25">
      <c r="A374" s="26" t="str">
        <f t="shared" si="14"/>
        <v/>
      </c>
      <c r="B374" s="26" t="str">
        <f t="shared" si="15"/>
        <v/>
      </c>
      <c r="C374" s="49"/>
      <c r="D374" s="49"/>
      <c r="E374" s="47"/>
      <c r="F374" s="47"/>
      <c r="G374" s="47"/>
      <c r="H374" s="50"/>
      <c r="I374" s="122"/>
    </row>
    <row r="375" spans="1:9" s="26" customFormat="1" x14ac:dyDescent="0.25">
      <c r="A375" s="26" t="str">
        <f t="shared" si="14"/>
        <v/>
      </c>
      <c r="B375" s="26" t="str">
        <f t="shared" si="15"/>
        <v/>
      </c>
      <c r="C375" s="49"/>
      <c r="D375" s="49"/>
      <c r="E375" s="47"/>
      <c r="F375" s="47"/>
      <c r="G375" s="47"/>
      <c r="H375" s="50"/>
      <c r="I375" s="122"/>
    </row>
    <row r="376" spans="1:9" s="26" customFormat="1" x14ac:dyDescent="0.25">
      <c r="A376" s="26" t="str">
        <f t="shared" si="14"/>
        <v/>
      </c>
      <c r="B376" s="26" t="str">
        <f t="shared" si="15"/>
        <v/>
      </c>
      <c r="C376" s="49"/>
      <c r="D376" s="49"/>
      <c r="E376" s="47"/>
      <c r="F376" s="47"/>
      <c r="G376" s="47"/>
      <c r="H376" s="50"/>
      <c r="I376" s="122"/>
    </row>
    <row r="377" spans="1:9" s="26" customFormat="1" x14ac:dyDescent="0.25">
      <c r="A377" s="26" t="str">
        <f t="shared" si="14"/>
        <v/>
      </c>
      <c r="B377" s="26" t="str">
        <f t="shared" si="15"/>
        <v/>
      </c>
      <c r="C377" s="49"/>
      <c r="D377" s="49"/>
      <c r="E377" s="47"/>
      <c r="F377" s="47"/>
      <c r="G377" s="47"/>
      <c r="H377" s="50"/>
      <c r="I377" s="122"/>
    </row>
    <row r="378" spans="1:9" s="26" customFormat="1" x14ac:dyDescent="0.25">
      <c r="A378" s="26" t="str">
        <f t="shared" si="14"/>
        <v/>
      </c>
      <c r="B378" s="26" t="str">
        <f t="shared" si="15"/>
        <v/>
      </c>
      <c r="C378" s="49"/>
      <c r="D378" s="49"/>
      <c r="E378" s="47"/>
      <c r="F378" s="47"/>
      <c r="G378" s="47"/>
      <c r="H378" s="50"/>
      <c r="I378" s="122"/>
    </row>
    <row r="379" spans="1:9" s="26" customFormat="1" x14ac:dyDescent="0.25">
      <c r="A379" s="26" t="str">
        <f t="shared" si="14"/>
        <v/>
      </c>
      <c r="B379" s="26" t="str">
        <f t="shared" si="15"/>
        <v/>
      </c>
      <c r="C379" s="49"/>
      <c r="D379" s="49"/>
      <c r="E379" s="47"/>
      <c r="F379" s="47"/>
      <c r="G379" s="47"/>
      <c r="H379" s="50"/>
      <c r="I379" s="122"/>
    </row>
    <row r="380" spans="1:9" s="26" customFormat="1" x14ac:dyDescent="0.25">
      <c r="A380" s="26" t="str">
        <f t="shared" si="14"/>
        <v/>
      </c>
      <c r="B380" s="26" t="str">
        <f t="shared" si="15"/>
        <v/>
      </c>
      <c r="C380" s="49"/>
      <c r="D380" s="49"/>
      <c r="E380" s="47"/>
      <c r="F380" s="47"/>
      <c r="G380" s="47"/>
      <c r="H380" s="50"/>
      <c r="I380" s="122"/>
    </row>
    <row r="381" spans="1:9" s="26" customFormat="1" x14ac:dyDescent="0.25">
      <c r="A381" s="26" t="str">
        <f t="shared" si="14"/>
        <v/>
      </c>
      <c r="B381" s="26" t="str">
        <f t="shared" si="15"/>
        <v/>
      </c>
      <c r="C381" s="49"/>
      <c r="D381" s="49"/>
      <c r="E381" s="47"/>
      <c r="F381" s="47"/>
      <c r="G381" s="47"/>
      <c r="H381" s="50"/>
      <c r="I381" s="122"/>
    </row>
    <row r="382" spans="1:9" s="26" customFormat="1" x14ac:dyDescent="0.25">
      <c r="A382" s="26" t="str">
        <f t="shared" si="14"/>
        <v/>
      </c>
      <c r="B382" s="26" t="str">
        <f t="shared" si="15"/>
        <v/>
      </c>
      <c r="C382" s="49"/>
      <c r="D382" s="49"/>
      <c r="E382" s="47"/>
      <c r="F382" s="47"/>
      <c r="G382" s="47"/>
      <c r="H382" s="50"/>
      <c r="I382" s="122"/>
    </row>
    <row r="383" spans="1:9" s="26" customFormat="1" x14ac:dyDescent="0.25">
      <c r="A383" s="26" t="str">
        <f t="shared" si="14"/>
        <v/>
      </c>
      <c r="B383" s="26" t="str">
        <f t="shared" si="15"/>
        <v/>
      </c>
      <c r="C383" s="49"/>
      <c r="D383" s="49"/>
      <c r="E383" s="47"/>
      <c r="F383" s="47"/>
      <c r="G383" s="47"/>
      <c r="H383" s="50"/>
      <c r="I383" s="122"/>
    </row>
    <row r="384" spans="1:9" s="26" customFormat="1" x14ac:dyDescent="0.25">
      <c r="A384" s="26" t="str">
        <f t="shared" si="14"/>
        <v/>
      </c>
      <c r="B384" s="26" t="str">
        <f t="shared" si="15"/>
        <v/>
      </c>
      <c r="C384" s="49"/>
      <c r="D384" s="49"/>
      <c r="E384" s="47"/>
      <c r="F384" s="47"/>
      <c r="G384" s="47"/>
      <c r="H384" s="50"/>
      <c r="I384" s="122"/>
    </row>
    <row r="385" spans="1:9" s="26" customFormat="1" x14ac:dyDescent="0.25">
      <c r="A385" s="26" t="str">
        <f t="shared" si="14"/>
        <v/>
      </c>
      <c r="B385" s="26" t="str">
        <f t="shared" si="15"/>
        <v/>
      </c>
      <c r="C385" s="49"/>
      <c r="D385" s="49"/>
      <c r="E385" s="47"/>
      <c r="F385" s="47"/>
      <c r="G385" s="47"/>
      <c r="H385" s="50"/>
      <c r="I385" s="122"/>
    </row>
    <row r="386" spans="1:9" s="26" customFormat="1" x14ac:dyDescent="0.25">
      <c r="A386" s="26" t="str">
        <f t="shared" si="14"/>
        <v/>
      </c>
      <c r="B386" s="26" t="str">
        <f t="shared" si="15"/>
        <v/>
      </c>
      <c r="C386" s="49"/>
      <c r="D386" s="49"/>
      <c r="E386" s="47"/>
      <c r="F386" s="47"/>
      <c r="G386" s="47"/>
      <c r="H386" s="50"/>
      <c r="I386" s="122"/>
    </row>
    <row r="387" spans="1:9" s="26" customFormat="1" x14ac:dyDescent="0.25">
      <c r="A387" s="26" t="str">
        <f t="shared" si="14"/>
        <v/>
      </c>
      <c r="B387" s="26" t="str">
        <f t="shared" si="15"/>
        <v/>
      </c>
      <c r="C387" s="49"/>
      <c r="D387" s="49"/>
      <c r="E387" s="47"/>
      <c r="F387" s="47"/>
      <c r="G387" s="47"/>
      <c r="H387" s="50"/>
      <c r="I387" s="122"/>
    </row>
    <row r="388" spans="1:9" s="26" customFormat="1" x14ac:dyDescent="0.25">
      <c r="A388" s="26" t="str">
        <f t="shared" si="14"/>
        <v/>
      </c>
      <c r="B388" s="26" t="str">
        <f t="shared" si="15"/>
        <v/>
      </c>
      <c r="C388" s="49"/>
      <c r="D388" s="49"/>
      <c r="E388" s="47"/>
      <c r="F388" s="47"/>
      <c r="G388" s="47"/>
      <c r="H388" s="50"/>
      <c r="I388" s="122"/>
    </row>
    <row r="389" spans="1:9" s="26" customFormat="1" x14ac:dyDescent="0.25">
      <c r="A389" s="26" t="str">
        <f t="shared" si="14"/>
        <v/>
      </c>
      <c r="B389" s="26" t="str">
        <f t="shared" si="15"/>
        <v/>
      </c>
      <c r="C389" s="49"/>
      <c r="D389" s="49"/>
      <c r="E389" s="47"/>
      <c r="F389" s="47"/>
      <c r="G389" s="47"/>
      <c r="H389" s="50"/>
      <c r="I389" s="122"/>
    </row>
    <row r="390" spans="1:9" s="26" customFormat="1" x14ac:dyDescent="0.25">
      <c r="A390" s="26" t="str">
        <f t="shared" si="14"/>
        <v/>
      </c>
      <c r="B390" s="26" t="str">
        <f t="shared" si="15"/>
        <v/>
      </c>
      <c r="C390" s="49"/>
      <c r="D390" s="49"/>
      <c r="E390" s="47"/>
      <c r="F390" s="47"/>
      <c r="G390" s="47"/>
      <c r="H390" s="50"/>
      <c r="I390" s="122"/>
    </row>
    <row r="391" spans="1:9" s="26" customFormat="1" x14ac:dyDescent="0.25">
      <c r="A391" s="26" t="str">
        <f t="shared" si="14"/>
        <v/>
      </c>
      <c r="B391" s="26" t="str">
        <f t="shared" si="15"/>
        <v/>
      </c>
      <c r="C391" s="49"/>
      <c r="D391" s="49"/>
      <c r="E391" s="47"/>
      <c r="F391" s="47"/>
      <c r="G391" s="47"/>
      <c r="H391" s="50"/>
      <c r="I391" s="122"/>
    </row>
    <row r="392" spans="1:9" s="26" customFormat="1" x14ac:dyDescent="0.25">
      <c r="A392" s="26" t="str">
        <f t="shared" si="14"/>
        <v/>
      </c>
      <c r="B392" s="26" t="str">
        <f t="shared" si="15"/>
        <v/>
      </c>
      <c r="C392" s="49"/>
      <c r="D392" s="49"/>
      <c r="E392" s="47"/>
      <c r="F392" s="47"/>
      <c r="G392" s="47"/>
      <c r="H392" s="50"/>
      <c r="I392" s="122"/>
    </row>
    <row r="393" spans="1:9" s="26" customFormat="1" x14ac:dyDescent="0.25">
      <c r="A393" s="26" t="str">
        <f t="shared" si="14"/>
        <v/>
      </c>
      <c r="B393" s="26" t="str">
        <f t="shared" si="15"/>
        <v/>
      </c>
      <c r="C393" s="49"/>
      <c r="D393" s="49"/>
      <c r="E393" s="47"/>
      <c r="F393" s="47"/>
      <c r="G393" s="47"/>
      <c r="H393" s="50"/>
      <c r="I393" s="122"/>
    </row>
    <row r="394" spans="1:9" s="26" customFormat="1" x14ac:dyDescent="0.25">
      <c r="A394" s="26" t="str">
        <f t="shared" si="14"/>
        <v/>
      </c>
      <c r="B394" s="26" t="str">
        <f t="shared" si="15"/>
        <v/>
      </c>
      <c r="C394" s="49"/>
      <c r="D394" s="49"/>
      <c r="E394" s="47"/>
      <c r="F394" s="47"/>
      <c r="G394" s="47"/>
      <c r="H394" s="50"/>
      <c r="I394" s="122"/>
    </row>
    <row r="395" spans="1:9" s="26" customFormat="1" x14ac:dyDescent="0.25">
      <c r="A395" s="26" t="str">
        <f t="shared" si="14"/>
        <v/>
      </c>
      <c r="B395" s="26" t="str">
        <f t="shared" si="15"/>
        <v/>
      </c>
      <c r="C395" s="49"/>
      <c r="D395" s="49"/>
      <c r="E395" s="47"/>
      <c r="F395" s="47"/>
      <c r="G395" s="47"/>
      <c r="H395" s="50"/>
      <c r="I395" s="122"/>
    </row>
    <row r="396" spans="1:9" s="26" customFormat="1" x14ac:dyDescent="0.25">
      <c r="A396" s="26" t="str">
        <f t="shared" si="14"/>
        <v/>
      </c>
      <c r="B396" s="26" t="str">
        <f t="shared" si="15"/>
        <v/>
      </c>
      <c r="C396" s="49"/>
      <c r="D396" s="49"/>
      <c r="E396" s="47"/>
      <c r="F396" s="47"/>
      <c r="G396" s="47"/>
      <c r="H396" s="50"/>
      <c r="I396" s="122"/>
    </row>
    <row r="397" spans="1:9" s="26" customFormat="1" x14ac:dyDescent="0.25">
      <c r="A397" s="26" t="str">
        <f t="shared" si="14"/>
        <v/>
      </c>
      <c r="B397" s="26" t="str">
        <f t="shared" si="15"/>
        <v/>
      </c>
      <c r="C397" s="49"/>
      <c r="D397" s="49"/>
      <c r="E397" s="47"/>
      <c r="F397" s="47"/>
      <c r="G397" s="47"/>
      <c r="H397" s="50"/>
      <c r="I397" s="122"/>
    </row>
    <row r="398" spans="1:9" s="26" customFormat="1" x14ac:dyDescent="0.25">
      <c r="A398" s="26" t="str">
        <f t="shared" si="14"/>
        <v/>
      </c>
      <c r="B398" s="26" t="str">
        <f t="shared" si="15"/>
        <v/>
      </c>
      <c r="C398" s="49"/>
      <c r="D398" s="49"/>
      <c r="E398" s="47"/>
      <c r="F398" s="47"/>
      <c r="G398" s="47"/>
      <c r="H398" s="50"/>
      <c r="I398" s="122"/>
    </row>
    <row r="399" spans="1:9" s="26" customFormat="1" x14ac:dyDescent="0.25">
      <c r="A399" s="26" t="str">
        <f t="shared" si="14"/>
        <v/>
      </c>
      <c r="B399" s="26" t="str">
        <f t="shared" si="15"/>
        <v/>
      </c>
      <c r="C399" s="49"/>
      <c r="D399" s="49"/>
      <c r="E399" s="47"/>
      <c r="F399" s="47"/>
      <c r="G399" s="47"/>
      <c r="H399" s="50"/>
      <c r="I399" s="122"/>
    </row>
    <row r="400" spans="1:9" s="26" customFormat="1" x14ac:dyDescent="0.25">
      <c r="A400" s="26" t="str">
        <f t="shared" si="14"/>
        <v/>
      </c>
      <c r="B400" s="26" t="str">
        <f t="shared" si="15"/>
        <v/>
      </c>
      <c r="C400" s="49"/>
      <c r="D400" s="49"/>
      <c r="E400" s="47"/>
      <c r="F400" s="47"/>
      <c r="G400" s="47"/>
      <c r="H400" s="50"/>
      <c r="I400" s="122"/>
    </row>
    <row r="401" spans="1:10" s="26" customFormat="1" x14ac:dyDescent="0.25">
      <c r="A401" s="26" t="str">
        <f t="shared" si="14"/>
        <v/>
      </c>
      <c r="B401" s="26" t="str">
        <f t="shared" si="15"/>
        <v/>
      </c>
      <c r="C401" s="49"/>
      <c r="D401" s="49"/>
      <c r="E401" s="47"/>
      <c r="F401" s="47"/>
      <c r="G401" s="47"/>
      <c r="H401" s="50"/>
      <c r="I401" s="122"/>
    </row>
    <row r="402" spans="1:10" s="26" customFormat="1" x14ac:dyDescent="0.25">
      <c r="A402" s="26" t="str">
        <f t="shared" si="14"/>
        <v/>
      </c>
      <c r="B402" s="26" t="str">
        <f t="shared" si="15"/>
        <v/>
      </c>
      <c r="C402" s="49"/>
      <c r="D402" s="49"/>
      <c r="E402" s="47"/>
      <c r="F402" s="47"/>
      <c r="G402" s="47"/>
      <c r="H402" s="50"/>
      <c r="I402" s="122"/>
    </row>
    <row r="403" spans="1:10" s="26" customFormat="1" x14ac:dyDescent="0.25">
      <c r="A403" s="26" t="str">
        <f t="shared" si="14"/>
        <v/>
      </c>
      <c r="B403" s="26" t="str">
        <f t="shared" si="15"/>
        <v/>
      </c>
      <c r="C403" s="49"/>
      <c r="D403" s="49"/>
      <c r="E403" s="47"/>
      <c r="F403" s="47"/>
      <c r="G403" s="47"/>
      <c r="H403" s="50"/>
      <c r="I403" s="122"/>
    </row>
    <row r="404" spans="1:10" s="26" customFormat="1" x14ac:dyDescent="0.25">
      <c r="A404" s="26" t="str">
        <f t="shared" ref="A404:A411" si="16">LEFT(C404,4)</f>
        <v/>
      </c>
      <c r="B404" s="26" t="str">
        <f t="shared" ref="B404:B411" si="17">LEFT(D404,3)</f>
        <v/>
      </c>
      <c r="C404" s="49"/>
      <c r="D404" s="49"/>
      <c r="E404" s="47"/>
      <c r="F404" s="47"/>
      <c r="G404" s="47"/>
      <c r="H404" s="50"/>
      <c r="I404" s="122"/>
    </row>
    <row r="405" spans="1:10" s="26" customFormat="1" x14ac:dyDescent="0.25">
      <c r="A405" s="26" t="str">
        <f t="shared" si="16"/>
        <v/>
      </c>
      <c r="B405" s="26" t="str">
        <f t="shared" si="17"/>
        <v/>
      </c>
      <c r="C405" s="49"/>
      <c r="D405" s="49"/>
      <c r="E405" s="47"/>
      <c r="F405" s="47"/>
      <c r="G405" s="47"/>
      <c r="H405" s="50"/>
      <c r="I405" s="122"/>
    </row>
    <row r="406" spans="1:10" s="26" customFormat="1" x14ac:dyDescent="0.25">
      <c r="A406" s="26" t="str">
        <f t="shared" si="16"/>
        <v/>
      </c>
      <c r="B406" s="26" t="str">
        <f t="shared" si="17"/>
        <v/>
      </c>
      <c r="C406" s="49"/>
      <c r="D406" s="49"/>
      <c r="E406" s="47"/>
      <c r="F406" s="47"/>
      <c r="G406" s="47"/>
      <c r="H406" s="50"/>
      <c r="I406" s="122"/>
    </row>
    <row r="407" spans="1:10" s="26" customFormat="1" x14ac:dyDescent="0.25">
      <c r="A407" s="26" t="str">
        <f t="shared" si="16"/>
        <v/>
      </c>
      <c r="B407" s="26" t="str">
        <f t="shared" si="17"/>
        <v/>
      </c>
      <c r="C407" s="49"/>
      <c r="D407" s="49"/>
      <c r="E407" s="47"/>
      <c r="F407" s="47"/>
      <c r="G407" s="47"/>
      <c r="H407" s="50"/>
      <c r="I407" s="122"/>
    </row>
    <row r="408" spans="1:10" s="26" customFormat="1" x14ac:dyDescent="0.25">
      <c r="A408" s="26" t="str">
        <f t="shared" si="16"/>
        <v/>
      </c>
      <c r="B408" s="26" t="str">
        <f t="shared" si="17"/>
        <v/>
      </c>
      <c r="C408" s="49"/>
      <c r="D408" s="49"/>
      <c r="E408" s="47"/>
      <c r="F408" s="47"/>
      <c r="G408" s="47"/>
      <c r="H408" s="50"/>
      <c r="I408" s="122"/>
    </row>
    <row r="409" spans="1:10" s="26" customFormat="1" x14ac:dyDescent="0.25">
      <c r="A409" s="26" t="str">
        <f t="shared" si="16"/>
        <v/>
      </c>
      <c r="B409" s="26" t="str">
        <f t="shared" si="17"/>
        <v/>
      </c>
      <c r="C409" s="49"/>
      <c r="D409" s="49"/>
      <c r="E409" s="47"/>
      <c r="F409" s="47"/>
      <c r="G409" s="47"/>
      <c r="H409" s="50"/>
      <c r="I409" s="122"/>
    </row>
    <row r="410" spans="1:10" s="26" customFormat="1" x14ac:dyDescent="0.25">
      <c r="A410" s="26" t="str">
        <f t="shared" si="16"/>
        <v/>
      </c>
      <c r="B410" s="26" t="str">
        <f t="shared" si="17"/>
        <v/>
      </c>
      <c r="C410" s="49"/>
      <c r="D410" s="49"/>
      <c r="E410" s="47"/>
      <c r="F410" s="47"/>
      <c r="G410" s="47"/>
      <c r="H410" s="50"/>
      <c r="I410" s="122"/>
    </row>
    <row r="411" spans="1:10" s="26" customFormat="1" x14ac:dyDescent="0.25">
      <c r="A411" s="26" t="str">
        <f t="shared" si="16"/>
        <v/>
      </c>
      <c r="B411" s="26" t="str">
        <f t="shared" si="17"/>
        <v/>
      </c>
      <c r="C411" s="49"/>
      <c r="D411" s="49"/>
      <c r="E411" s="47"/>
      <c r="F411" s="47"/>
      <c r="G411" s="47"/>
      <c r="H411" s="50"/>
      <c r="I411" s="122"/>
    </row>
    <row r="412" spans="1:10" x14ac:dyDescent="0.25">
      <c r="A412" s="26" t="str">
        <f t="shared" si="8"/>
        <v/>
      </c>
      <c r="B412" s="26" t="str">
        <f t="shared" si="9"/>
        <v/>
      </c>
      <c r="C412" s="49"/>
      <c r="D412" s="49"/>
      <c r="E412" s="47"/>
      <c r="F412" s="47"/>
      <c r="G412" s="47"/>
      <c r="H412" s="50"/>
      <c r="I412" s="122"/>
      <c r="J412"/>
    </row>
    <row r="413" spans="1:10" x14ac:dyDescent="0.25">
      <c r="A413" s="26" t="str">
        <f t="shared" si="8"/>
        <v/>
      </c>
      <c r="B413" s="26" t="str">
        <f t="shared" si="9"/>
        <v/>
      </c>
      <c r="C413" s="49"/>
      <c r="D413" s="49"/>
      <c r="E413" s="47"/>
      <c r="F413" s="47"/>
      <c r="G413" s="47"/>
      <c r="H413" s="50"/>
      <c r="I413" s="122"/>
      <c r="J413"/>
    </row>
    <row r="414" spans="1:10" x14ac:dyDescent="0.25">
      <c r="C414" s="15"/>
      <c r="D414" s="15"/>
      <c r="E414" s="15"/>
      <c r="F414" s="15"/>
      <c r="G414" s="15"/>
      <c r="H414" s="30" t="s">
        <v>72</v>
      </c>
      <c r="I414" s="31">
        <f>SUM(I14:I413)</f>
        <v>0</v>
      </c>
      <c r="J414"/>
    </row>
  </sheetData>
  <sheetProtection sheet="1" formatColumns="0" formatRows="0" autoFilter="0"/>
  <autoFilter ref="C13:G414" xr:uid="{00000000-0009-0000-0000-000000000000}"/>
  <mergeCells count="2">
    <mergeCell ref="C1:I1"/>
    <mergeCell ref="C2:I2"/>
  </mergeCells>
  <conditionalFormatting sqref="D11:G12">
    <cfRule type="cellIs" dxfId="0" priority="1" operator="lessThan">
      <formula>0</formula>
    </cfRule>
  </conditionalFormatting>
  <dataValidations count="1">
    <dataValidation type="decimal" allowBlank="1" showInputMessage="1" showErrorMessage="1" sqref="F14:F413" xr:uid="{00000000-0002-0000-0000-000000000000}">
      <formula1>0</formula1>
      <formula2>100</formula2>
    </dataValidation>
  </dataValidations>
  <pageMargins left="0.17" right="0.21" top="0.54" bottom="0.75" header="0.17" footer="0.3"/>
  <pageSetup scale="68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Codes!$O$4:$O$13</xm:f>
          </x14:formula1>
          <xm:sqref>D14:D413</xm:sqref>
        </x14:dataValidation>
        <x14:dataValidation type="list" allowBlank="1" showInputMessage="1" showErrorMessage="1" xr:uid="{00000000-0002-0000-0000-000002000000}">
          <x14:formula1>
            <xm:f>Codes!$H$4:$H$11</xm:f>
          </x14:formula1>
          <xm:sqref>G14:G413</xm:sqref>
        </x14:dataValidation>
        <x14:dataValidation type="list" allowBlank="1" showInputMessage="1" showErrorMessage="1" xr:uid="{00000000-0002-0000-0000-000003000000}">
          <x14:formula1>
            <xm:f>Codes!$E$4:$E$7</xm:f>
          </x14:formula1>
          <xm:sqref>E14:E413</xm:sqref>
        </x14:dataValidation>
        <x14:dataValidation type="list" allowBlank="1" showInputMessage="1" showErrorMessage="1" xr:uid="{00000000-0002-0000-0000-000005000000}">
          <x14:formula1>
            <xm:f>Codes!$C$4:$C$29</xm:f>
          </x14:formula1>
          <xm:sqref>C14:C413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64"/>
  <sheetViews>
    <sheetView workbookViewId="0">
      <pane ySplit="1" topLeftCell="A2" activePane="bottomLeft" state="frozen"/>
      <selection pane="bottomLeft" activeCell="A54" sqref="A54"/>
    </sheetView>
  </sheetViews>
  <sheetFormatPr defaultRowHeight="15" x14ac:dyDescent="0.25"/>
  <cols>
    <col min="1" max="1" width="15.28515625" customWidth="1"/>
    <col min="2" max="2" width="58.42578125" customWidth="1"/>
  </cols>
  <sheetData>
    <row r="1" spans="1:2" ht="18.75" x14ac:dyDescent="0.3">
      <c r="A1" s="1" t="s">
        <v>0</v>
      </c>
      <c r="B1" s="1" t="s">
        <v>1</v>
      </c>
    </row>
    <row r="2" spans="1:2" ht="18.75" x14ac:dyDescent="0.3">
      <c r="A2" s="2">
        <v>1000</v>
      </c>
      <c r="B2" s="3" t="s">
        <v>2</v>
      </c>
    </row>
    <row r="3" spans="1:2" ht="18.75" x14ac:dyDescent="0.3">
      <c r="A3" s="2">
        <v>2110</v>
      </c>
      <c r="B3" s="3" t="s">
        <v>3</v>
      </c>
    </row>
    <row r="4" spans="1:2" ht="18.75" x14ac:dyDescent="0.3">
      <c r="A4" s="2">
        <v>2120</v>
      </c>
      <c r="B4" s="3" t="s">
        <v>4</v>
      </c>
    </row>
    <row r="5" spans="1:2" ht="18.75" x14ac:dyDescent="0.3">
      <c r="A5" s="2">
        <v>2130</v>
      </c>
      <c r="B5" s="3" t="s">
        <v>5</v>
      </c>
    </row>
    <row r="6" spans="1:2" ht="18.75" x14ac:dyDescent="0.3">
      <c r="A6" s="2">
        <v>2140</v>
      </c>
      <c r="B6" s="3" t="s">
        <v>6</v>
      </c>
    </row>
    <row r="7" spans="1:2" ht="18.75" x14ac:dyDescent="0.3">
      <c r="A7" s="2">
        <v>2150</v>
      </c>
      <c r="B7" s="3" t="s">
        <v>7</v>
      </c>
    </row>
    <row r="8" spans="1:2" ht="18.75" x14ac:dyDescent="0.3">
      <c r="A8" s="2">
        <v>2160</v>
      </c>
      <c r="B8" s="3" t="s">
        <v>8</v>
      </c>
    </row>
    <row r="9" spans="1:2" ht="18.75" x14ac:dyDescent="0.3">
      <c r="A9" s="2">
        <v>2170</v>
      </c>
      <c r="B9" s="3" t="s">
        <v>9</v>
      </c>
    </row>
    <row r="10" spans="1:2" ht="18.75" x14ac:dyDescent="0.3">
      <c r="A10" s="2">
        <v>2180</v>
      </c>
      <c r="B10" s="3" t="s">
        <v>10</v>
      </c>
    </row>
    <row r="11" spans="1:2" ht="18.75" x14ac:dyDescent="0.3">
      <c r="A11" s="2">
        <v>2190</v>
      </c>
      <c r="B11" s="3" t="s">
        <v>11</v>
      </c>
    </row>
    <row r="12" spans="1:2" ht="18.75" x14ac:dyDescent="0.3">
      <c r="A12" s="2">
        <v>2212</v>
      </c>
      <c r="B12" s="3" t="s">
        <v>12</v>
      </c>
    </row>
    <row r="13" spans="1:2" ht="18.75" x14ac:dyDescent="0.3">
      <c r="A13" s="2">
        <v>2213</v>
      </c>
      <c r="B13" s="3" t="s">
        <v>13</v>
      </c>
    </row>
    <row r="14" spans="1:2" ht="18.75" x14ac:dyDescent="0.3">
      <c r="A14" s="2">
        <v>2219</v>
      </c>
      <c r="B14" s="3" t="s">
        <v>14</v>
      </c>
    </row>
    <row r="15" spans="1:2" ht="18.75" x14ac:dyDescent="0.3">
      <c r="A15" s="2">
        <v>2220</v>
      </c>
      <c r="B15" s="3" t="s">
        <v>15</v>
      </c>
    </row>
    <row r="16" spans="1:2" ht="18.75" x14ac:dyDescent="0.3">
      <c r="A16" s="2">
        <v>2230</v>
      </c>
      <c r="B16" s="3" t="s">
        <v>16</v>
      </c>
    </row>
    <row r="17" spans="1:2" ht="18.75" x14ac:dyDescent="0.3">
      <c r="A17" s="2">
        <v>2240</v>
      </c>
      <c r="B17" s="3" t="s">
        <v>17</v>
      </c>
    </row>
    <row r="18" spans="1:2" ht="18.75" x14ac:dyDescent="0.3">
      <c r="A18" s="2">
        <v>2290</v>
      </c>
      <c r="B18" s="3" t="s">
        <v>18</v>
      </c>
    </row>
    <row r="19" spans="1:2" ht="18.75" x14ac:dyDescent="0.3">
      <c r="A19" s="2">
        <v>2300</v>
      </c>
      <c r="B19" s="3" t="s">
        <v>19</v>
      </c>
    </row>
    <row r="20" spans="1:2" ht="18.75" x14ac:dyDescent="0.3">
      <c r="A20" s="4">
        <v>2311</v>
      </c>
      <c r="B20" s="5" t="s">
        <v>20</v>
      </c>
    </row>
    <row r="21" spans="1:2" ht="18.75" x14ac:dyDescent="0.3">
      <c r="A21" s="2">
        <v>2315</v>
      </c>
      <c r="B21" s="3" t="s">
        <v>21</v>
      </c>
    </row>
    <row r="22" spans="1:2" ht="18.75" x14ac:dyDescent="0.3">
      <c r="A22" s="2">
        <v>2400</v>
      </c>
      <c r="B22" s="3" t="s">
        <v>22</v>
      </c>
    </row>
    <row r="23" spans="1:2" ht="18.75" x14ac:dyDescent="0.3">
      <c r="A23" s="4">
        <v>2410</v>
      </c>
      <c r="B23" s="5" t="s">
        <v>23</v>
      </c>
    </row>
    <row r="24" spans="1:2" ht="18.75" x14ac:dyDescent="0.3">
      <c r="A24" s="4">
        <v>2420</v>
      </c>
      <c r="B24" s="5" t="s">
        <v>24</v>
      </c>
    </row>
    <row r="25" spans="1:2" ht="18.75" x14ac:dyDescent="0.3">
      <c r="A25" s="4">
        <v>2495</v>
      </c>
      <c r="B25" s="27" t="s">
        <v>73</v>
      </c>
    </row>
    <row r="26" spans="1:2" ht="18.75" x14ac:dyDescent="0.3">
      <c r="A26" s="2">
        <v>2500</v>
      </c>
      <c r="B26" s="3" t="s">
        <v>25</v>
      </c>
    </row>
    <row r="27" spans="1:2" ht="18.75" x14ac:dyDescent="0.3">
      <c r="A27" s="4">
        <v>2570</v>
      </c>
      <c r="B27" s="5" t="s">
        <v>26</v>
      </c>
    </row>
    <row r="28" spans="1:2" ht="18.75" x14ac:dyDescent="0.3">
      <c r="A28" s="4">
        <v>2580</v>
      </c>
      <c r="B28" s="5" t="s">
        <v>27</v>
      </c>
    </row>
    <row r="29" spans="1:2" ht="18.75" x14ac:dyDescent="0.3">
      <c r="A29" s="2">
        <v>2600</v>
      </c>
      <c r="B29" s="3" t="s">
        <v>28</v>
      </c>
    </row>
    <row r="30" spans="1:2" ht="18.75" x14ac:dyDescent="0.3">
      <c r="A30" s="4">
        <v>2630</v>
      </c>
      <c r="B30" s="5" t="s">
        <v>29</v>
      </c>
    </row>
    <row r="31" spans="1:2" ht="18.75" x14ac:dyDescent="0.3">
      <c r="A31" s="2">
        <v>2660</v>
      </c>
      <c r="B31" s="3" t="s">
        <v>30</v>
      </c>
    </row>
    <row r="32" spans="1:2" ht="18.75" x14ac:dyDescent="0.3">
      <c r="A32" s="2">
        <v>2670</v>
      </c>
      <c r="B32" s="3" t="s">
        <v>31</v>
      </c>
    </row>
    <row r="33" spans="1:2" ht="18.75" x14ac:dyDescent="0.3">
      <c r="A33" s="2">
        <v>2680</v>
      </c>
      <c r="B33" s="3" t="s">
        <v>32</v>
      </c>
    </row>
    <row r="34" spans="1:2" ht="18.75" x14ac:dyDescent="0.3">
      <c r="A34" s="2">
        <v>2700</v>
      </c>
      <c r="B34" s="3" t="s">
        <v>33</v>
      </c>
    </row>
    <row r="35" spans="1:2" ht="18.75" x14ac:dyDescent="0.3">
      <c r="A35" s="2">
        <v>2710</v>
      </c>
      <c r="B35" s="3" t="s">
        <v>96</v>
      </c>
    </row>
    <row r="36" spans="1:2" ht="18.75" x14ac:dyDescent="0.3">
      <c r="A36" s="2">
        <v>2711</v>
      </c>
      <c r="B36" s="3" t="s">
        <v>97</v>
      </c>
    </row>
    <row r="37" spans="1:2" ht="18.75" x14ac:dyDescent="0.3">
      <c r="A37" s="2">
        <v>2712</v>
      </c>
      <c r="B37" s="3" t="s">
        <v>98</v>
      </c>
    </row>
    <row r="38" spans="1:2" ht="18.75" x14ac:dyDescent="0.3">
      <c r="A38" s="2">
        <v>2713</v>
      </c>
      <c r="B38" s="3" t="s">
        <v>99</v>
      </c>
    </row>
    <row r="39" spans="1:2" ht="18.75" x14ac:dyDescent="0.3">
      <c r="A39" s="2">
        <v>2714</v>
      </c>
      <c r="B39" s="3" t="s">
        <v>100</v>
      </c>
    </row>
    <row r="40" spans="1:2" ht="18.75" x14ac:dyDescent="0.3">
      <c r="A40" s="2">
        <v>2715</v>
      </c>
      <c r="B40" s="3" t="s">
        <v>101</v>
      </c>
    </row>
    <row r="41" spans="1:2" ht="18.75" x14ac:dyDescent="0.3">
      <c r="A41" s="2">
        <v>2716</v>
      </c>
      <c r="B41" s="3" t="s">
        <v>102</v>
      </c>
    </row>
    <row r="42" spans="1:2" ht="18.75" x14ac:dyDescent="0.3">
      <c r="A42" s="2">
        <v>2720</v>
      </c>
      <c r="B42" s="3" t="s">
        <v>103</v>
      </c>
    </row>
    <row r="43" spans="1:2" ht="37.5" x14ac:dyDescent="0.3">
      <c r="A43" s="2">
        <v>2730</v>
      </c>
      <c r="B43" s="3" t="s">
        <v>104</v>
      </c>
    </row>
    <row r="44" spans="1:2" ht="37.5" x14ac:dyDescent="0.3">
      <c r="A44" s="2">
        <v>2790</v>
      </c>
      <c r="B44" s="3" t="s">
        <v>105</v>
      </c>
    </row>
    <row r="45" spans="1:2" ht="18.75" x14ac:dyDescent="0.3">
      <c r="A45" s="2">
        <v>2900</v>
      </c>
      <c r="B45" s="3" t="s">
        <v>34</v>
      </c>
    </row>
    <row r="46" spans="1:2" ht="18.75" x14ac:dyDescent="0.3">
      <c r="A46" s="2">
        <v>3000</v>
      </c>
      <c r="B46" s="3" t="s">
        <v>35</v>
      </c>
    </row>
    <row r="47" spans="1:2" ht="18.75" x14ac:dyDescent="0.3">
      <c r="A47" s="2">
        <v>3100</v>
      </c>
      <c r="B47" s="3" t="s">
        <v>36</v>
      </c>
    </row>
    <row r="48" spans="1:2" ht="18.75" x14ac:dyDescent="0.3">
      <c r="A48" s="2">
        <v>3200</v>
      </c>
      <c r="B48" s="3" t="s">
        <v>37</v>
      </c>
    </row>
    <row r="49" spans="1:2" ht="18.75" x14ac:dyDescent="0.3">
      <c r="A49" s="2">
        <v>3300</v>
      </c>
      <c r="B49" s="3" t="s">
        <v>38</v>
      </c>
    </row>
    <row r="50" spans="1:2" ht="18.75" x14ac:dyDescent="0.3">
      <c r="A50" s="2">
        <v>4000</v>
      </c>
      <c r="B50" s="3" t="s">
        <v>39</v>
      </c>
    </row>
    <row r="51" spans="1:2" ht="18.75" x14ac:dyDescent="0.3">
      <c r="A51" s="2">
        <v>4100</v>
      </c>
      <c r="B51" s="3" t="s">
        <v>40</v>
      </c>
    </row>
    <row r="52" spans="1:2" ht="18.75" x14ac:dyDescent="0.3">
      <c r="A52" s="2">
        <v>4200</v>
      </c>
      <c r="B52" s="3" t="s">
        <v>41</v>
      </c>
    </row>
    <row r="53" spans="1:2" ht="18.75" x14ac:dyDescent="0.3">
      <c r="A53" s="2">
        <v>4300</v>
      </c>
      <c r="B53" s="3" t="s">
        <v>42</v>
      </c>
    </row>
    <row r="54" spans="1:2" ht="18.75" x14ac:dyDescent="0.3">
      <c r="A54" s="2">
        <v>4400</v>
      </c>
      <c r="B54" s="3" t="s">
        <v>43</v>
      </c>
    </row>
    <row r="55" spans="1:2" ht="18.75" x14ac:dyDescent="0.3">
      <c r="A55" s="2">
        <v>4500</v>
      </c>
      <c r="B55" s="3" t="s">
        <v>44</v>
      </c>
    </row>
    <row r="56" spans="1:2" ht="18.75" x14ac:dyDescent="0.3">
      <c r="A56" s="2">
        <v>4600</v>
      </c>
      <c r="B56" s="3" t="s">
        <v>45</v>
      </c>
    </row>
    <row r="57" spans="1:2" ht="18.75" x14ac:dyDescent="0.3">
      <c r="A57" s="2">
        <v>4700</v>
      </c>
      <c r="B57" s="3" t="s">
        <v>46</v>
      </c>
    </row>
    <row r="58" spans="1:2" ht="18.75" x14ac:dyDescent="0.3">
      <c r="A58" s="2">
        <v>4900</v>
      </c>
      <c r="B58" s="3" t="s">
        <v>47</v>
      </c>
    </row>
    <row r="59" spans="1:2" ht="18.75" x14ac:dyDescent="0.3">
      <c r="A59" s="2">
        <v>5000</v>
      </c>
      <c r="B59" s="3" t="s">
        <v>48</v>
      </c>
    </row>
    <row r="60" spans="1:2" ht="18.75" x14ac:dyDescent="0.3">
      <c r="A60" s="2">
        <v>5010</v>
      </c>
      <c r="B60" s="3" t="s">
        <v>49</v>
      </c>
    </row>
    <row r="61" spans="1:2" ht="18.75" x14ac:dyDescent="0.3">
      <c r="A61" s="2">
        <v>5020</v>
      </c>
      <c r="B61" s="3" t="s">
        <v>50</v>
      </c>
    </row>
    <row r="62" spans="1:2" ht="18.75" x14ac:dyDescent="0.3">
      <c r="A62" s="2">
        <v>5090</v>
      </c>
      <c r="B62" s="3" t="s">
        <v>51</v>
      </c>
    </row>
    <row r="63" spans="1:2" ht="18.75" x14ac:dyDescent="0.3">
      <c r="A63" s="33">
        <v>5510</v>
      </c>
      <c r="B63" s="34" t="s">
        <v>75</v>
      </c>
    </row>
    <row r="64" spans="1:2" ht="18.75" x14ac:dyDescent="0.3">
      <c r="A64" s="33">
        <v>5520</v>
      </c>
      <c r="B64" s="34" t="s">
        <v>132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7"/>
  <sheetViews>
    <sheetView topLeftCell="A17" workbookViewId="0">
      <selection activeCell="A24" sqref="A24"/>
    </sheetView>
  </sheetViews>
  <sheetFormatPr defaultRowHeight="15" x14ac:dyDescent="0.25"/>
  <cols>
    <col min="1" max="1" width="98.7109375" customWidth="1"/>
  </cols>
  <sheetData>
    <row r="1" spans="1:1" x14ac:dyDescent="0.25">
      <c r="A1" s="44" t="s">
        <v>84</v>
      </c>
    </row>
    <row r="2" spans="1:1" x14ac:dyDescent="0.25">
      <c r="A2" s="44" t="s">
        <v>80</v>
      </c>
    </row>
    <row r="3" spans="1:1" x14ac:dyDescent="0.25">
      <c r="A3" s="44" t="s">
        <v>81</v>
      </c>
    </row>
    <row r="4" spans="1:1" x14ac:dyDescent="0.25">
      <c r="A4" s="44" t="s">
        <v>82</v>
      </c>
    </row>
    <row r="5" spans="1:1" x14ac:dyDescent="0.25">
      <c r="A5" s="44" t="s">
        <v>83</v>
      </c>
    </row>
    <row r="6" spans="1:1" x14ac:dyDescent="0.25">
      <c r="A6" s="44" t="s">
        <v>85</v>
      </c>
    </row>
    <row r="7" spans="1:1" x14ac:dyDescent="0.25">
      <c r="A7" s="44" t="s">
        <v>86</v>
      </c>
    </row>
    <row r="8" spans="1:1" x14ac:dyDescent="0.25">
      <c r="A8" s="44" t="s">
        <v>87</v>
      </c>
    </row>
    <row r="9" spans="1:1" x14ac:dyDescent="0.25">
      <c r="A9" s="44" t="s">
        <v>88</v>
      </c>
    </row>
    <row r="10" spans="1:1" x14ac:dyDescent="0.25">
      <c r="A10" s="44" t="s">
        <v>89</v>
      </c>
    </row>
    <row r="11" spans="1:1" x14ac:dyDescent="0.25">
      <c r="A11" s="65" t="s">
        <v>106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s="44" t="s">
        <v>110</v>
      </c>
    </row>
    <row r="17" spans="1:1" x14ac:dyDescent="0.25">
      <c r="A17" s="68" t="s">
        <v>111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S64"/>
  <sheetViews>
    <sheetView zoomScale="70" zoomScaleNormal="70" workbookViewId="0">
      <pane xSplit="2" ySplit="4" topLeftCell="C27" activePane="bottomRight" state="frozen"/>
      <selection activeCell="D12" sqref="D12"/>
      <selection pane="topRight" activeCell="D12" sqref="D12"/>
      <selection pane="bottomLeft" activeCell="D12" sqref="D12"/>
      <selection pane="bottomRight" activeCell="B33" sqref="B33"/>
    </sheetView>
  </sheetViews>
  <sheetFormatPr defaultRowHeight="15" x14ac:dyDescent="0.25"/>
  <cols>
    <col min="1" max="1" width="19.140625" customWidth="1"/>
    <col min="2" max="2" width="47" style="8" customWidth="1"/>
    <col min="3" max="3" width="19.28515625" customWidth="1"/>
    <col min="4" max="13" width="18.5703125" customWidth="1"/>
  </cols>
  <sheetData>
    <row r="1" spans="1:19" s="7" customFormat="1" ht="31.5" x14ac:dyDescent="0.5">
      <c r="A1" s="140" t="str">
        <f>Codes!C1</f>
        <v>[Enter Grantee Name]</v>
      </c>
      <c r="B1" s="140"/>
      <c r="C1" s="140" t="str">
        <f>+Codes!A1&amp;" "&amp;S1</f>
        <v>Vermont Adult Education and Literacy 3240 - Gen Fund</v>
      </c>
      <c r="D1" s="140"/>
      <c r="E1" s="140"/>
      <c r="F1" s="140"/>
      <c r="G1" s="140"/>
      <c r="H1" s="140"/>
      <c r="I1" s="140"/>
      <c r="J1" s="140"/>
      <c r="K1" s="140"/>
      <c r="L1" s="140"/>
      <c r="M1" s="140"/>
      <c r="S1" s="7" t="str">
        <f>+Codes!E4</f>
        <v>3240 - Gen Fund</v>
      </c>
    </row>
    <row r="2" spans="1:19" s="7" customFormat="1" ht="28.5" x14ac:dyDescent="0.45">
      <c r="A2" s="139" t="str">
        <f>+Budget!C2</f>
        <v>FY2021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9" ht="18.75" x14ac:dyDescent="0.3">
      <c r="A3" s="24"/>
      <c r="B3" s="25"/>
      <c r="C3" s="19">
        <v>100</v>
      </c>
      <c r="D3" s="19">
        <v>200</v>
      </c>
      <c r="E3" s="19">
        <v>300</v>
      </c>
      <c r="F3" s="19">
        <v>400</v>
      </c>
      <c r="G3" s="19">
        <v>500</v>
      </c>
      <c r="H3" s="19">
        <v>600</v>
      </c>
      <c r="I3" s="19">
        <v>700</v>
      </c>
      <c r="J3" s="19">
        <v>730</v>
      </c>
      <c r="K3" s="19">
        <v>800</v>
      </c>
      <c r="L3" s="19">
        <v>900</v>
      </c>
      <c r="M3" s="20"/>
    </row>
    <row r="4" spans="1:19" ht="75" x14ac:dyDescent="0.3">
      <c r="A4" s="22" t="s">
        <v>0</v>
      </c>
      <c r="B4" s="23" t="s">
        <v>1</v>
      </c>
      <c r="C4" s="21" t="s">
        <v>52</v>
      </c>
      <c r="D4" s="21" t="s">
        <v>53</v>
      </c>
      <c r="E4" s="21" t="s">
        <v>54</v>
      </c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</row>
    <row r="5" spans="1:19" ht="21" x14ac:dyDescent="0.35">
      <c r="A5" s="41">
        <f>IF(Codes!A4="","",Codes!A4)</f>
        <v>1000</v>
      </c>
      <c r="B5" s="42" t="str">
        <f>+Codes!B4</f>
        <v>Instruction</v>
      </c>
      <c r="C5" s="43">
        <f>IF($A5="",0,SUMIFS(Budget!$I$14:$I$413,Budget!$A$14:$A$413,'3240 - Gen Fund'!$A5,Budget!$B$14:$B$413,'3240 - Gen Fund'!C$3,Budget!$E$14:$E$413,'3240 - Gen Fund'!$S$1))</f>
        <v>0</v>
      </c>
      <c r="D5" s="43">
        <f>IF($A5="",0,SUMIFS(Budget!$I$14:$I$413,Budget!$A$14:$A$413,'3240 - Gen Fund'!$A5,Budget!$B$14:$B$413,'3240 - Gen Fund'!D$3,Budget!$E$14:$E$413,'3240 - Gen Fund'!$S$1))</f>
        <v>0</v>
      </c>
      <c r="E5" s="43">
        <f>IF($A5="",0,SUMIFS(Budget!$I$14:$I$413,Budget!$A$14:$A$413,'3240 - Gen Fund'!$A5,Budget!$B$14:$B$413,'3240 - Gen Fund'!E$3,Budget!$E$14:$E$413,'3240 - Gen Fund'!$S$1))</f>
        <v>0</v>
      </c>
      <c r="F5" s="43">
        <f>IF($A5="",0,SUMIFS(Budget!$I$14:$I$413,Budget!$A$14:$A$413,'3240 - Gen Fund'!$A5,Budget!$B$14:$B$413,'3240 - Gen Fund'!F$3,Budget!$E$14:$E$413,'3240 - Gen Fund'!$S$1))</f>
        <v>0</v>
      </c>
      <c r="G5" s="43">
        <f>IF($A5="",0,SUMIFS(Budget!$I$14:$I$413,Budget!$A$14:$A$413,'3240 - Gen Fund'!$A5,Budget!$B$14:$B$413,'3240 - Gen Fund'!G$3,Budget!$E$14:$E$413,'3240 - Gen Fund'!$S$1))</f>
        <v>0</v>
      </c>
      <c r="H5" s="43">
        <f>IF($A5="",0,SUMIFS(Budget!$I$14:$I$413,Budget!$A$14:$A$413,'3240 - Gen Fund'!$A5,Budget!$B$14:$B$413,'3240 - Gen Fund'!H$3,Budget!$E$14:$E$413,'3240 - Gen Fund'!$S$1))</f>
        <v>0</v>
      </c>
      <c r="I5" s="43">
        <f>IF($A5="",0,SUMIFS(Budget!$I$14:$I$413,Budget!$A$14:$A$413,'3240 - Gen Fund'!$A5,Budget!$B$14:$B$413,'3240 - Gen Fund'!I$3,Budget!$E$14:$E$413,'3240 - Gen Fund'!$S$1))</f>
        <v>0</v>
      </c>
      <c r="J5" s="43">
        <f>IF($A5="",0,SUMIFS(Budget!$I$14:$I$413,Budget!$A$14:$A$413,'3240 - Gen Fund'!$A5,Budget!$B$14:$B$413,'3240 - Gen Fund'!J$3,Budget!$E$14:$E$413,'3240 - Gen Fund'!$S$1))</f>
        <v>0</v>
      </c>
      <c r="K5" s="43">
        <f>IF($A5="",0,SUMIFS(Budget!$I$14:$I$413,Budget!$A$14:$A$413,'3240 - Gen Fund'!$A5,Budget!$B$14:$B$413,'3240 - Gen Fund'!K$3,Budget!$E$14:$E$413,'3240 - Gen Fund'!$S$1))</f>
        <v>0</v>
      </c>
      <c r="L5" s="43">
        <f>IF($A5="",0,SUMIFS(Budget!$I$14:$I$413,Budget!$A$14:$A$413,'3240 - Gen Fund'!$A5,Budget!$B$14:$B$413,'3240 - Gen Fund'!L$3,Budget!$E$14:$E$413,'3240 - Gen Fund'!$S$1))</f>
        <v>0</v>
      </c>
      <c r="M5" s="16">
        <f>SUM(C5:L5)</f>
        <v>0</v>
      </c>
    </row>
    <row r="6" spans="1:19" ht="21" x14ac:dyDescent="0.35">
      <c r="A6" s="41">
        <f>IF(Codes!A5="","",Codes!A5)</f>
        <v>2110</v>
      </c>
      <c r="B6" s="42" t="str">
        <f>+Codes!B5</f>
        <v>Attendance and Social Work Services</v>
      </c>
      <c r="C6" s="43">
        <f>IF($A6="",0,SUMIFS(Budget!$I$14:$I$413,Budget!$A$14:$A$413,'3240 - Gen Fund'!$A6,Budget!$B$14:$B$413,'3240 - Gen Fund'!C$3,Budget!$E$14:$E$413,'3240 - Gen Fund'!$S$1))</f>
        <v>0</v>
      </c>
      <c r="D6" s="43">
        <f>IF($A6="",0,SUMIFS(Budget!$I$14:$I$413,Budget!$A$14:$A$413,'3240 - Gen Fund'!$A6,Budget!$B$14:$B$413,'3240 - Gen Fund'!D$3,Budget!$E$14:$E$413,'3240 - Gen Fund'!$S$1))</f>
        <v>0</v>
      </c>
      <c r="E6" s="43">
        <f>IF($A6="",0,SUMIFS(Budget!$I$14:$I$413,Budget!$A$14:$A$413,'3240 - Gen Fund'!$A6,Budget!$B$14:$B$413,'3240 - Gen Fund'!E$3,Budget!$E$14:$E$413,'3240 - Gen Fund'!$S$1))</f>
        <v>0</v>
      </c>
      <c r="F6" s="43">
        <f>IF($A6="",0,SUMIFS(Budget!$I$14:$I$413,Budget!$A$14:$A$413,'3240 - Gen Fund'!$A6,Budget!$B$14:$B$413,'3240 - Gen Fund'!F$3,Budget!$E$14:$E$413,'3240 - Gen Fund'!$S$1))</f>
        <v>0</v>
      </c>
      <c r="G6" s="43">
        <f>IF($A6="",0,SUMIFS(Budget!$I$14:$I$413,Budget!$A$14:$A$413,'3240 - Gen Fund'!$A6,Budget!$B$14:$B$413,'3240 - Gen Fund'!G$3,Budget!$E$14:$E$413,'3240 - Gen Fund'!$S$1))</f>
        <v>0</v>
      </c>
      <c r="H6" s="43">
        <f>IF($A6="",0,SUMIFS(Budget!$I$14:$I$413,Budget!$A$14:$A$413,'3240 - Gen Fund'!$A6,Budget!$B$14:$B$413,'3240 - Gen Fund'!H$3,Budget!$E$14:$E$413,'3240 - Gen Fund'!$S$1))</f>
        <v>0</v>
      </c>
      <c r="I6" s="43">
        <f>IF($A6="",0,SUMIFS(Budget!$I$14:$I$413,Budget!$A$14:$A$413,'3240 - Gen Fund'!$A6,Budget!$B$14:$B$413,'3240 - Gen Fund'!I$3,Budget!$E$14:$E$413,'3240 - Gen Fund'!$S$1))</f>
        <v>0</v>
      </c>
      <c r="J6" s="43">
        <f>IF($A6="",0,SUMIFS(Budget!$I$14:$I$413,Budget!$A$14:$A$413,'3240 - Gen Fund'!$A6,Budget!$B$14:$B$413,'3240 - Gen Fund'!J$3,Budget!$E$14:$E$413,'3240 - Gen Fund'!$S$1))</f>
        <v>0</v>
      </c>
      <c r="K6" s="43">
        <f>IF($A6="",0,SUMIFS(Budget!$I$14:$I$413,Budget!$A$14:$A$413,'3240 - Gen Fund'!$A6,Budget!$B$14:$B$413,'3240 - Gen Fund'!K$3,Budget!$E$14:$E$413,'3240 - Gen Fund'!$S$1))</f>
        <v>0</v>
      </c>
      <c r="L6" s="43">
        <f>IF($A6="",0,SUMIFS(Budget!$I$14:$I$413,Budget!$A$14:$A$413,'3240 - Gen Fund'!$A6,Budget!$B$14:$B$413,'3240 - Gen Fund'!L$3,Budget!$E$14:$E$413,'3240 - Gen Fund'!$S$1))</f>
        <v>0</v>
      </c>
      <c r="M6" s="16">
        <f t="shared" ref="M6:M31" si="0">SUM(C6:L6)</f>
        <v>0</v>
      </c>
    </row>
    <row r="7" spans="1:19" ht="42" x14ac:dyDescent="0.35">
      <c r="A7" s="41">
        <f>IF(Codes!A6="","",Codes!A6)</f>
        <v>2120</v>
      </c>
      <c r="B7" s="42" t="str">
        <f>+Codes!B6</f>
        <v>Guidance Services</v>
      </c>
      <c r="C7" s="43">
        <f>IF($A7="",0,SUMIFS(Budget!$I$14:$I$413,Budget!$A$14:$A$413,'3240 - Gen Fund'!$A7,Budget!$B$14:$B$413,'3240 - Gen Fund'!C$3,Budget!$E$14:$E$413,'3240 - Gen Fund'!$S$1))</f>
        <v>0</v>
      </c>
      <c r="D7" s="43">
        <f>IF($A7="",0,SUMIFS(Budget!$I$14:$I$413,Budget!$A$14:$A$413,'3240 - Gen Fund'!$A7,Budget!$B$14:$B$413,'3240 - Gen Fund'!D$3,Budget!$E$14:$E$413,'3240 - Gen Fund'!$S$1))</f>
        <v>0</v>
      </c>
      <c r="E7" s="43">
        <f>IF($A7="",0,SUMIFS(Budget!$I$14:$I$413,Budget!$A$14:$A$413,'3240 - Gen Fund'!$A7,Budget!$B$14:$B$413,'3240 - Gen Fund'!E$3,Budget!$E$14:$E$413,'3240 - Gen Fund'!$S$1))</f>
        <v>0</v>
      </c>
      <c r="F7" s="43">
        <f>IF($A7="",0,SUMIFS(Budget!$I$14:$I$413,Budget!$A$14:$A$413,'3240 - Gen Fund'!$A7,Budget!$B$14:$B$413,'3240 - Gen Fund'!F$3,Budget!$E$14:$E$413,'3240 - Gen Fund'!$S$1))</f>
        <v>0</v>
      </c>
      <c r="G7" s="43">
        <f>IF($A7="",0,SUMIFS(Budget!$I$14:$I$413,Budget!$A$14:$A$413,'3240 - Gen Fund'!$A7,Budget!$B$14:$B$413,'3240 - Gen Fund'!G$3,Budget!$E$14:$E$413,'3240 - Gen Fund'!$S$1))</f>
        <v>0</v>
      </c>
      <c r="H7" s="43">
        <f>IF($A7="",0,SUMIFS(Budget!$I$14:$I$413,Budget!$A$14:$A$413,'3240 - Gen Fund'!$A7,Budget!$B$14:$B$413,'3240 - Gen Fund'!H$3,Budget!$E$14:$E$413,'3240 - Gen Fund'!$S$1))</f>
        <v>0</v>
      </c>
      <c r="I7" s="43">
        <f>IF($A7="",0,SUMIFS(Budget!$I$14:$I$413,Budget!$A$14:$A$413,'3240 - Gen Fund'!$A7,Budget!$B$14:$B$413,'3240 - Gen Fund'!I$3,Budget!$E$14:$E$413,'3240 - Gen Fund'!$S$1))</f>
        <v>0</v>
      </c>
      <c r="J7" s="43">
        <f>IF($A7="",0,SUMIFS(Budget!$I$14:$I$413,Budget!$A$14:$A$413,'3240 - Gen Fund'!$A7,Budget!$B$14:$B$413,'3240 - Gen Fund'!J$3,Budget!$E$14:$E$413,'3240 - Gen Fund'!$S$1))</f>
        <v>0</v>
      </c>
      <c r="K7" s="43">
        <f>IF($A7="",0,SUMIFS(Budget!$I$14:$I$413,Budget!$A$14:$A$413,'3240 - Gen Fund'!$A7,Budget!$B$14:$B$413,'3240 - Gen Fund'!K$3,Budget!$E$14:$E$413,'3240 - Gen Fund'!$S$1))</f>
        <v>0</v>
      </c>
      <c r="L7" s="43">
        <f>IF($A7="",0,SUMIFS(Budget!$I$14:$I$413,Budget!$A$14:$A$413,'3240 - Gen Fund'!$A7,Budget!$B$14:$B$413,'3240 - Gen Fund'!L$3,Budget!$E$14:$E$413,'3240 - Gen Fund'!$S$1))</f>
        <v>0</v>
      </c>
      <c r="M7" s="16">
        <f t="shared" si="0"/>
        <v>0</v>
      </c>
    </row>
    <row r="8" spans="1:19" ht="42" x14ac:dyDescent="0.35">
      <c r="A8" s="41">
        <f>IF(Codes!A7="","",Codes!A7)</f>
        <v>2190</v>
      </c>
      <c r="B8" s="42" t="str">
        <f>+Codes!B7</f>
        <v>Other Support Services - Students</v>
      </c>
      <c r="C8" s="43">
        <f>IF($A8="",0,SUMIFS(Budget!$I$14:$I$413,Budget!$A$14:$A$413,'3240 - Gen Fund'!$A8,Budget!$B$14:$B$413,'3240 - Gen Fund'!C$3,Budget!$E$14:$E$413,'3240 - Gen Fund'!$S$1))</f>
        <v>0</v>
      </c>
      <c r="D8" s="43">
        <f>IF($A8="",0,SUMIFS(Budget!$I$14:$I$413,Budget!$A$14:$A$413,'3240 - Gen Fund'!$A8,Budget!$B$14:$B$413,'3240 - Gen Fund'!D$3,Budget!$E$14:$E$413,'3240 - Gen Fund'!$S$1))</f>
        <v>0</v>
      </c>
      <c r="E8" s="43">
        <f>IF($A8="",0,SUMIFS(Budget!$I$14:$I$413,Budget!$A$14:$A$413,'3240 - Gen Fund'!$A8,Budget!$B$14:$B$413,'3240 - Gen Fund'!E$3,Budget!$E$14:$E$413,'3240 - Gen Fund'!$S$1))</f>
        <v>0</v>
      </c>
      <c r="F8" s="43">
        <f>IF($A8="",0,SUMIFS(Budget!$I$14:$I$413,Budget!$A$14:$A$413,'3240 - Gen Fund'!$A8,Budget!$B$14:$B$413,'3240 - Gen Fund'!F$3,Budget!$E$14:$E$413,'3240 - Gen Fund'!$S$1))</f>
        <v>0</v>
      </c>
      <c r="G8" s="43">
        <f>IF($A8="",0,SUMIFS(Budget!$I$14:$I$413,Budget!$A$14:$A$413,'3240 - Gen Fund'!$A8,Budget!$B$14:$B$413,'3240 - Gen Fund'!G$3,Budget!$E$14:$E$413,'3240 - Gen Fund'!$S$1))</f>
        <v>0</v>
      </c>
      <c r="H8" s="43">
        <f>IF($A8="",0,SUMIFS(Budget!$I$14:$I$413,Budget!$A$14:$A$413,'3240 - Gen Fund'!$A8,Budget!$B$14:$B$413,'3240 - Gen Fund'!H$3,Budget!$E$14:$E$413,'3240 - Gen Fund'!$S$1))</f>
        <v>0</v>
      </c>
      <c r="I8" s="43">
        <f>IF($A8="",0,SUMIFS(Budget!$I$14:$I$413,Budget!$A$14:$A$413,'3240 - Gen Fund'!$A8,Budget!$B$14:$B$413,'3240 - Gen Fund'!I$3,Budget!$E$14:$E$413,'3240 - Gen Fund'!$S$1))</f>
        <v>0</v>
      </c>
      <c r="J8" s="43">
        <f>IF($A8="",0,SUMIFS(Budget!$I$14:$I$413,Budget!$A$14:$A$413,'3240 - Gen Fund'!$A8,Budget!$B$14:$B$413,'3240 - Gen Fund'!J$3,Budget!$E$14:$E$413,'3240 - Gen Fund'!$S$1))</f>
        <v>0</v>
      </c>
      <c r="K8" s="43">
        <f>IF($A8="",0,SUMIFS(Budget!$I$14:$I$413,Budget!$A$14:$A$413,'3240 - Gen Fund'!$A8,Budget!$B$14:$B$413,'3240 - Gen Fund'!K$3,Budget!$E$14:$E$413,'3240 - Gen Fund'!$S$1))</f>
        <v>0</v>
      </c>
      <c r="L8" s="43">
        <f>IF($A8="",0,SUMIFS(Budget!$I$14:$I$413,Budget!$A$14:$A$413,'3240 - Gen Fund'!$A8,Budget!$B$14:$B$413,'3240 - Gen Fund'!L$3,Budget!$E$14:$E$413,'3240 - Gen Fund'!$S$1))</f>
        <v>0</v>
      </c>
      <c r="M8" s="16">
        <f t="shared" si="0"/>
        <v>0</v>
      </c>
    </row>
    <row r="9" spans="1:19" ht="21" x14ac:dyDescent="0.35">
      <c r="A9" s="41">
        <f>IF(Codes!A8="","",Codes!A8)</f>
        <v>2212</v>
      </c>
      <c r="B9" s="42" t="str">
        <f>+Codes!B8</f>
        <v>Instruction and Curriculum Development</v>
      </c>
      <c r="C9" s="43">
        <f>IF($A9="",0,SUMIFS(Budget!$I$14:$I$413,Budget!$A$14:$A$413,'3240 - Gen Fund'!$A9,Budget!$B$14:$B$413,'3240 - Gen Fund'!C$3,Budget!$E$14:$E$413,'3240 - Gen Fund'!$S$1))</f>
        <v>0</v>
      </c>
      <c r="D9" s="43">
        <f>IF($A9="",0,SUMIFS(Budget!$I$14:$I$413,Budget!$A$14:$A$413,'3240 - Gen Fund'!$A9,Budget!$B$14:$B$413,'3240 - Gen Fund'!D$3,Budget!$E$14:$E$413,'3240 - Gen Fund'!$S$1))</f>
        <v>0</v>
      </c>
      <c r="E9" s="43">
        <f>IF($A9="",0,SUMIFS(Budget!$I$14:$I$413,Budget!$A$14:$A$413,'3240 - Gen Fund'!$A9,Budget!$B$14:$B$413,'3240 - Gen Fund'!E$3,Budget!$E$14:$E$413,'3240 - Gen Fund'!$S$1))</f>
        <v>0</v>
      </c>
      <c r="F9" s="43">
        <f>IF($A9="",0,SUMIFS(Budget!$I$14:$I$413,Budget!$A$14:$A$413,'3240 - Gen Fund'!$A9,Budget!$B$14:$B$413,'3240 - Gen Fund'!F$3,Budget!$E$14:$E$413,'3240 - Gen Fund'!$S$1))</f>
        <v>0</v>
      </c>
      <c r="G9" s="43">
        <f>IF($A9="",0,SUMIFS(Budget!$I$14:$I$413,Budget!$A$14:$A$413,'3240 - Gen Fund'!$A9,Budget!$B$14:$B$413,'3240 - Gen Fund'!G$3,Budget!$E$14:$E$413,'3240 - Gen Fund'!$S$1))</f>
        <v>0</v>
      </c>
      <c r="H9" s="43">
        <f>IF($A9="",0,SUMIFS(Budget!$I$14:$I$413,Budget!$A$14:$A$413,'3240 - Gen Fund'!$A9,Budget!$B$14:$B$413,'3240 - Gen Fund'!H$3,Budget!$E$14:$E$413,'3240 - Gen Fund'!$S$1))</f>
        <v>0</v>
      </c>
      <c r="I9" s="43">
        <f>IF($A9="",0,SUMIFS(Budget!$I$14:$I$413,Budget!$A$14:$A$413,'3240 - Gen Fund'!$A9,Budget!$B$14:$B$413,'3240 - Gen Fund'!I$3,Budget!$E$14:$E$413,'3240 - Gen Fund'!$S$1))</f>
        <v>0</v>
      </c>
      <c r="J9" s="43">
        <f>IF($A9="",0,SUMIFS(Budget!$I$14:$I$413,Budget!$A$14:$A$413,'3240 - Gen Fund'!$A9,Budget!$B$14:$B$413,'3240 - Gen Fund'!J$3,Budget!$E$14:$E$413,'3240 - Gen Fund'!$S$1))</f>
        <v>0</v>
      </c>
      <c r="K9" s="43">
        <f>IF($A9="",0,SUMIFS(Budget!$I$14:$I$413,Budget!$A$14:$A$413,'3240 - Gen Fund'!$A9,Budget!$B$14:$B$413,'3240 - Gen Fund'!K$3,Budget!$E$14:$E$413,'3240 - Gen Fund'!$S$1))</f>
        <v>0</v>
      </c>
      <c r="L9" s="43">
        <f>IF($A9="",0,SUMIFS(Budget!$I$14:$I$413,Budget!$A$14:$A$413,'3240 - Gen Fund'!$A9,Budget!$B$14:$B$413,'3240 - Gen Fund'!L$3,Budget!$E$14:$E$413,'3240 - Gen Fund'!$S$1))</f>
        <v>0</v>
      </c>
      <c r="M9" s="16">
        <f t="shared" si="0"/>
        <v>0</v>
      </c>
    </row>
    <row r="10" spans="1:19" ht="21" x14ac:dyDescent="0.35">
      <c r="A10" s="41">
        <f>IF(Codes!A9="","",Codes!A9)</f>
        <v>2213</v>
      </c>
      <c r="B10" s="42" t="str">
        <f>+Codes!B9</f>
        <v>Instructional Staff Training</v>
      </c>
      <c r="C10" s="43">
        <f>IF($A10="",0,SUMIFS(Budget!$I$14:$I$413,Budget!$A$14:$A$413,'3240 - Gen Fund'!$A10,Budget!$B$14:$B$413,'3240 - Gen Fund'!C$3,Budget!$E$14:$E$413,'3240 - Gen Fund'!$S$1))</f>
        <v>0</v>
      </c>
      <c r="D10" s="43">
        <f>IF($A10="",0,SUMIFS(Budget!$I$14:$I$413,Budget!$A$14:$A$413,'3240 - Gen Fund'!$A10,Budget!$B$14:$B$413,'3240 - Gen Fund'!D$3,Budget!$E$14:$E$413,'3240 - Gen Fund'!$S$1))</f>
        <v>0</v>
      </c>
      <c r="E10" s="43">
        <f>IF($A10="",0,SUMIFS(Budget!$I$14:$I$413,Budget!$A$14:$A$413,'3240 - Gen Fund'!$A10,Budget!$B$14:$B$413,'3240 - Gen Fund'!E$3,Budget!$E$14:$E$413,'3240 - Gen Fund'!$S$1))</f>
        <v>0</v>
      </c>
      <c r="F10" s="43">
        <f>IF($A10="",0,SUMIFS(Budget!$I$14:$I$413,Budget!$A$14:$A$413,'3240 - Gen Fund'!$A10,Budget!$B$14:$B$413,'3240 - Gen Fund'!F$3,Budget!$E$14:$E$413,'3240 - Gen Fund'!$S$1))</f>
        <v>0</v>
      </c>
      <c r="G10" s="43">
        <f>IF($A10="",0,SUMIFS(Budget!$I$14:$I$413,Budget!$A$14:$A$413,'3240 - Gen Fund'!$A10,Budget!$B$14:$B$413,'3240 - Gen Fund'!G$3,Budget!$E$14:$E$413,'3240 - Gen Fund'!$S$1))</f>
        <v>0</v>
      </c>
      <c r="H10" s="43">
        <f>IF($A10="",0,SUMIFS(Budget!$I$14:$I$413,Budget!$A$14:$A$413,'3240 - Gen Fund'!$A10,Budget!$B$14:$B$413,'3240 - Gen Fund'!H$3,Budget!$E$14:$E$413,'3240 - Gen Fund'!$S$1))</f>
        <v>0</v>
      </c>
      <c r="I10" s="43">
        <f>IF($A10="",0,SUMIFS(Budget!$I$14:$I$413,Budget!$A$14:$A$413,'3240 - Gen Fund'!$A10,Budget!$B$14:$B$413,'3240 - Gen Fund'!I$3,Budget!$E$14:$E$413,'3240 - Gen Fund'!$S$1))</f>
        <v>0</v>
      </c>
      <c r="J10" s="43">
        <f>IF($A10="",0,SUMIFS(Budget!$I$14:$I$413,Budget!$A$14:$A$413,'3240 - Gen Fund'!$A10,Budget!$B$14:$B$413,'3240 - Gen Fund'!J$3,Budget!$E$14:$E$413,'3240 - Gen Fund'!$S$1))</f>
        <v>0</v>
      </c>
      <c r="K10" s="43">
        <f>IF($A10="",0,SUMIFS(Budget!$I$14:$I$413,Budget!$A$14:$A$413,'3240 - Gen Fund'!$A10,Budget!$B$14:$B$413,'3240 - Gen Fund'!K$3,Budget!$E$14:$E$413,'3240 - Gen Fund'!$S$1))</f>
        <v>0</v>
      </c>
      <c r="L10" s="43">
        <f>IF($A10="",0,SUMIFS(Budget!$I$14:$I$413,Budget!$A$14:$A$413,'3240 - Gen Fund'!$A10,Budget!$B$14:$B$413,'3240 - Gen Fund'!L$3,Budget!$E$14:$E$413,'3240 - Gen Fund'!$S$1))</f>
        <v>0</v>
      </c>
      <c r="M10" s="16">
        <f t="shared" si="0"/>
        <v>0</v>
      </c>
    </row>
    <row r="11" spans="1:19" ht="21" x14ac:dyDescent="0.35">
      <c r="A11" s="41">
        <f>IF(Codes!A10="","",Codes!A10)</f>
        <v>2219</v>
      </c>
      <c r="B11" s="42" t="str">
        <f>+Codes!B10</f>
        <v>Other Improvement of Instruction Services</v>
      </c>
      <c r="C11" s="43">
        <f>IF($A11="",0,SUMIFS(Budget!$I$14:$I$413,Budget!$A$14:$A$413,'3240 - Gen Fund'!$A11,Budget!$B$14:$B$413,'3240 - Gen Fund'!C$3,Budget!$E$14:$E$413,'3240 - Gen Fund'!$S$1))</f>
        <v>0</v>
      </c>
      <c r="D11" s="43">
        <f>IF($A11="",0,SUMIFS(Budget!$I$14:$I$413,Budget!$A$14:$A$413,'3240 - Gen Fund'!$A11,Budget!$B$14:$B$413,'3240 - Gen Fund'!D$3,Budget!$E$14:$E$413,'3240 - Gen Fund'!$S$1))</f>
        <v>0</v>
      </c>
      <c r="E11" s="43">
        <f>IF($A11="",0,SUMIFS(Budget!$I$14:$I$413,Budget!$A$14:$A$413,'3240 - Gen Fund'!$A11,Budget!$B$14:$B$413,'3240 - Gen Fund'!E$3,Budget!$E$14:$E$413,'3240 - Gen Fund'!$S$1))</f>
        <v>0</v>
      </c>
      <c r="F11" s="43">
        <f>IF($A11="",0,SUMIFS(Budget!$I$14:$I$413,Budget!$A$14:$A$413,'3240 - Gen Fund'!$A11,Budget!$B$14:$B$413,'3240 - Gen Fund'!F$3,Budget!$E$14:$E$413,'3240 - Gen Fund'!$S$1))</f>
        <v>0</v>
      </c>
      <c r="G11" s="43">
        <f>IF($A11="",0,SUMIFS(Budget!$I$14:$I$413,Budget!$A$14:$A$413,'3240 - Gen Fund'!$A11,Budget!$B$14:$B$413,'3240 - Gen Fund'!G$3,Budget!$E$14:$E$413,'3240 - Gen Fund'!$S$1))</f>
        <v>0</v>
      </c>
      <c r="H11" s="43">
        <f>IF($A11="",0,SUMIFS(Budget!$I$14:$I$413,Budget!$A$14:$A$413,'3240 - Gen Fund'!$A11,Budget!$B$14:$B$413,'3240 - Gen Fund'!H$3,Budget!$E$14:$E$413,'3240 - Gen Fund'!$S$1))</f>
        <v>0</v>
      </c>
      <c r="I11" s="43">
        <f>IF($A11="",0,SUMIFS(Budget!$I$14:$I$413,Budget!$A$14:$A$413,'3240 - Gen Fund'!$A11,Budget!$B$14:$B$413,'3240 - Gen Fund'!I$3,Budget!$E$14:$E$413,'3240 - Gen Fund'!$S$1))</f>
        <v>0</v>
      </c>
      <c r="J11" s="43">
        <f>IF($A11="",0,SUMIFS(Budget!$I$14:$I$413,Budget!$A$14:$A$413,'3240 - Gen Fund'!$A11,Budget!$B$14:$B$413,'3240 - Gen Fund'!J$3,Budget!$E$14:$E$413,'3240 - Gen Fund'!$S$1))</f>
        <v>0</v>
      </c>
      <c r="K11" s="43">
        <f>IF($A11="",0,SUMIFS(Budget!$I$14:$I$413,Budget!$A$14:$A$413,'3240 - Gen Fund'!$A11,Budget!$B$14:$B$413,'3240 - Gen Fund'!K$3,Budget!$E$14:$E$413,'3240 - Gen Fund'!$S$1))</f>
        <v>0</v>
      </c>
      <c r="L11" s="43">
        <f>IF($A11="",0,SUMIFS(Budget!$I$14:$I$413,Budget!$A$14:$A$413,'3240 - Gen Fund'!$A11,Budget!$B$14:$B$413,'3240 - Gen Fund'!L$3,Budget!$E$14:$E$413,'3240 - Gen Fund'!$S$1))</f>
        <v>0</v>
      </c>
      <c r="M11" s="16">
        <f t="shared" si="0"/>
        <v>0</v>
      </c>
    </row>
    <row r="12" spans="1:19" ht="21" x14ac:dyDescent="0.35">
      <c r="A12" s="41">
        <f>IF(Codes!A11="","",Codes!A11)</f>
        <v>2230</v>
      </c>
      <c r="B12" s="42" t="str">
        <f>+Codes!B11</f>
        <v>Instruction - Related Technology</v>
      </c>
      <c r="C12" s="43">
        <f>IF($A12="",0,SUMIFS(Budget!$I$14:$I$413,Budget!$A$14:$A$413,'3240 - Gen Fund'!$A12,Budget!$B$14:$B$413,'3240 - Gen Fund'!C$3,Budget!$E$14:$E$413,'3240 - Gen Fund'!$S$1))</f>
        <v>0</v>
      </c>
      <c r="D12" s="43">
        <f>IF($A12="",0,SUMIFS(Budget!$I$14:$I$413,Budget!$A$14:$A$413,'3240 - Gen Fund'!$A12,Budget!$B$14:$B$413,'3240 - Gen Fund'!D$3,Budget!$E$14:$E$413,'3240 - Gen Fund'!$S$1))</f>
        <v>0</v>
      </c>
      <c r="E12" s="43">
        <f>IF($A12="",0,SUMIFS(Budget!$I$14:$I$413,Budget!$A$14:$A$413,'3240 - Gen Fund'!$A12,Budget!$B$14:$B$413,'3240 - Gen Fund'!E$3,Budget!$E$14:$E$413,'3240 - Gen Fund'!$S$1))</f>
        <v>0</v>
      </c>
      <c r="F12" s="43">
        <f>IF($A12="",0,SUMIFS(Budget!$I$14:$I$413,Budget!$A$14:$A$413,'3240 - Gen Fund'!$A12,Budget!$B$14:$B$413,'3240 - Gen Fund'!F$3,Budget!$E$14:$E$413,'3240 - Gen Fund'!$S$1))</f>
        <v>0</v>
      </c>
      <c r="G12" s="43">
        <f>IF($A12="",0,SUMIFS(Budget!$I$14:$I$413,Budget!$A$14:$A$413,'3240 - Gen Fund'!$A12,Budget!$B$14:$B$413,'3240 - Gen Fund'!G$3,Budget!$E$14:$E$413,'3240 - Gen Fund'!$S$1))</f>
        <v>0</v>
      </c>
      <c r="H12" s="43">
        <f>IF($A12="",0,SUMIFS(Budget!$I$14:$I$413,Budget!$A$14:$A$413,'3240 - Gen Fund'!$A12,Budget!$B$14:$B$413,'3240 - Gen Fund'!H$3,Budget!$E$14:$E$413,'3240 - Gen Fund'!$S$1))</f>
        <v>0</v>
      </c>
      <c r="I12" s="43">
        <f>IF($A12="",0,SUMIFS(Budget!$I$14:$I$413,Budget!$A$14:$A$413,'3240 - Gen Fund'!$A12,Budget!$B$14:$B$413,'3240 - Gen Fund'!I$3,Budget!$E$14:$E$413,'3240 - Gen Fund'!$S$1))</f>
        <v>0</v>
      </c>
      <c r="J12" s="43">
        <f>IF($A12="",0,SUMIFS(Budget!$I$14:$I$413,Budget!$A$14:$A$413,'3240 - Gen Fund'!$A12,Budget!$B$14:$B$413,'3240 - Gen Fund'!J$3,Budget!$E$14:$E$413,'3240 - Gen Fund'!$S$1))</f>
        <v>0</v>
      </c>
      <c r="K12" s="43">
        <f>IF($A12="",0,SUMIFS(Budget!$I$14:$I$413,Budget!$A$14:$A$413,'3240 - Gen Fund'!$A12,Budget!$B$14:$B$413,'3240 - Gen Fund'!K$3,Budget!$E$14:$E$413,'3240 - Gen Fund'!$S$1))</f>
        <v>0</v>
      </c>
      <c r="L12" s="43">
        <f>IF($A12="",0,SUMIFS(Budget!$I$14:$I$413,Budget!$A$14:$A$413,'3240 - Gen Fund'!$A12,Budget!$B$14:$B$413,'3240 - Gen Fund'!L$3,Budget!$E$14:$E$413,'3240 - Gen Fund'!$S$1))</f>
        <v>0</v>
      </c>
      <c r="M12" s="16">
        <f t="shared" si="0"/>
        <v>0</v>
      </c>
    </row>
    <row r="13" spans="1:19" ht="21" x14ac:dyDescent="0.35">
      <c r="A13" s="41">
        <f>IF(Codes!A12="","",Codes!A12)</f>
        <v>2240</v>
      </c>
      <c r="B13" s="42" t="str">
        <f>+Codes!B12</f>
        <v>Academic Student Assessment</v>
      </c>
      <c r="C13" s="43">
        <f>IF($A13="",0,SUMIFS(Budget!$I$14:$I$413,Budget!$A$14:$A$413,'3240 - Gen Fund'!$A13,Budget!$B$14:$B$413,'3240 - Gen Fund'!C$3,Budget!$E$14:$E$413,'3240 - Gen Fund'!$S$1))</f>
        <v>0</v>
      </c>
      <c r="D13" s="43">
        <f>IF($A13="",0,SUMIFS(Budget!$I$14:$I$413,Budget!$A$14:$A$413,'3240 - Gen Fund'!$A13,Budget!$B$14:$B$413,'3240 - Gen Fund'!D$3,Budget!$E$14:$E$413,'3240 - Gen Fund'!$S$1))</f>
        <v>0</v>
      </c>
      <c r="E13" s="43">
        <f>IF($A13="",0,SUMIFS(Budget!$I$14:$I$413,Budget!$A$14:$A$413,'3240 - Gen Fund'!$A13,Budget!$B$14:$B$413,'3240 - Gen Fund'!E$3,Budget!$E$14:$E$413,'3240 - Gen Fund'!$S$1))</f>
        <v>0</v>
      </c>
      <c r="F13" s="43">
        <f>IF($A13="",0,SUMIFS(Budget!$I$14:$I$413,Budget!$A$14:$A$413,'3240 - Gen Fund'!$A13,Budget!$B$14:$B$413,'3240 - Gen Fund'!F$3,Budget!$E$14:$E$413,'3240 - Gen Fund'!$S$1))</f>
        <v>0</v>
      </c>
      <c r="G13" s="43">
        <f>IF($A13="",0,SUMIFS(Budget!$I$14:$I$413,Budget!$A$14:$A$413,'3240 - Gen Fund'!$A13,Budget!$B$14:$B$413,'3240 - Gen Fund'!G$3,Budget!$E$14:$E$413,'3240 - Gen Fund'!$S$1))</f>
        <v>0</v>
      </c>
      <c r="H13" s="43">
        <f>IF($A13="",0,SUMIFS(Budget!$I$14:$I$413,Budget!$A$14:$A$413,'3240 - Gen Fund'!$A13,Budget!$B$14:$B$413,'3240 - Gen Fund'!H$3,Budget!$E$14:$E$413,'3240 - Gen Fund'!$S$1))</f>
        <v>0</v>
      </c>
      <c r="I13" s="43">
        <f>IF($A13="",0,SUMIFS(Budget!$I$14:$I$413,Budget!$A$14:$A$413,'3240 - Gen Fund'!$A13,Budget!$B$14:$B$413,'3240 - Gen Fund'!I$3,Budget!$E$14:$E$413,'3240 - Gen Fund'!$S$1))</f>
        <v>0</v>
      </c>
      <c r="J13" s="43">
        <f>IF($A13="",0,SUMIFS(Budget!$I$14:$I$413,Budget!$A$14:$A$413,'3240 - Gen Fund'!$A13,Budget!$B$14:$B$413,'3240 - Gen Fund'!J$3,Budget!$E$14:$E$413,'3240 - Gen Fund'!$S$1))</f>
        <v>0</v>
      </c>
      <c r="K13" s="43">
        <f>IF($A13="",0,SUMIFS(Budget!$I$14:$I$413,Budget!$A$14:$A$413,'3240 - Gen Fund'!$A13,Budget!$B$14:$B$413,'3240 - Gen Fund'!K$3,Budget!$E$14:$E$413,'3240 - Gen Fund'!$S$1))</f>
        <v>0</v>
      </c>
      <c r="L13" s="43">
        <f>IF($A13="",0,SUMIFS(Budget!$I$14:$I$413,Budget!$A$14:$A$413,'3240 - Gen Fund'!$A13,Budget!$B$14:$B$413,'3240 - Gen Fund'!L$3,Budget!$E$14:$E$413,'3240 - Gen Fund'!$S$1))</f>
        <v>0</v>
      </c>
      <c r="M13" s="16">
        <f t="shared" si="0"/>
        <v>0</v>
      </c>
    </row>
    <row r="14" spans="1:19" ht="21" x14ac:dyDescent="0.35">
      <c r="A14" s="41">
        <f>IF(Codes!A13="","",Codes!A13)</f>
        <v>2290</v>
      </c>
      <c r="B14" s="42" t="str">
        <f>+Codes!B13</f>
        <v>Other Support Services - Instructional Staff</v>
      </c>
      <c r="C14" s="43">
        <f>IF($A14="",0,SUMIFS(Budget!$I$14:$I$413,Budget!$A$14:$A$413,'3240 - Gen Fund'!$A14,Budget!$B$14:$B$413,'3240 - Gen Fund'!C$3,Budget!$E$14:$E$413,'3240 - Gen Fund'!$S$1))</f>
        <v>0</v>
      </c>
      <c r="D14" s="43">
        <f>IF($A14="",0,SUMIFS(Budget!$I$14:$I$413,Budget!$A$14:$A$413,'3240 - Gen Fund'!$A14,Budget!$B$14:$B$413,'3240 - Gen Fund'!D$3,Budget!$E$14:$E$413,'3240 - Gen Fund'!$S$1))</f>
        <v>0</v>
      </c>
      <c r="E14" s="43">
        <f>IF($A14="",0,SUMIFS(Budget!$I$14:$I$413,Budget!$A$14:$A$413,'3240 - Gen Fund'!$A14,Budget!$B$14:$B$413,'3240 - Gen Fund'!E$3,Budget!$E$14:$E$413,'3240 - Gen Fund'!$S$1))</f>
        <v>0</v>
      </c>
      <c r="F14" s="43">
        <f>IF($A14="",0,SUMIFS(Budget!$I$14:$I$413,Budget!$A$14:$A$413,'3240 - Gen Fund'!$A14,Budget!$B$14:$B$413,'3240 - Gen Fund'!F$3,Budget!$E$14:$E$413,'3240 - Gen Fund'!$S$1))</f>
        <v>0</v>
      </c>
      <c r="G14" s="43">
        <f>IF($A14="",0,SUMIFS(Budget!$I$14:$I$413,Budget!$A$14:$A$413,'3240 - Gen Fund'!$A14,Budget!$B$14:$B$413,'3240 - Gen Fund'!G$3,Budget!$E$14:$E$413,'3240 - Gen Fund'!$S$1))</f>
        <v>0</v>
      </c>
      <c r="H14" s="43">
        <f>IF($A14="",0,SUMIFS(Budget!$I$14:$I$413,Budget!$A$14:$A$413,'3240 - Gen Fund'!$A14,Budget!$B$14:$B$413,'3240 - Gen Fund'!H$3,Budget!$E$14:$E$413,'3240 - Gen Fund'!$S$1))</f>
        <v>0</v>
      </c>
      <c r="I14" s="43">
        <f>IF($A14="",0,SUMIFS(Budget!$I$14:$I$413,Budget!$A$14:$A$413,'3240 - Gen Fund'!$A14,Budget!$B$14:$B$413,'3240 - Gen Fund'!I$3,Budget!$E$14:$E$413,'3240 - Gen Fund'!$S$1))</f>
        <v>0</v>
      </c>
      <c r="J14" s="43">
        <f>IF($A14="",0,SUMIFS(Budget!$I$14:$I$413,Budget!$A$14:$A$413,'3240 - Gen Fund'!$A14,Budget!$B$14:$B$413,'3240 - Gen Fund'!J$3,Budget!$E$14:$E$413,'3240 - Gen Fund'!$S$1))</f>
        <v>0</v>
      </c>
      <c r="K14" s="43">
        <f>IF($A14="",0,SUMIFS(Budget!$I$14:$I$413,Budget!$A$14:$A$413,'3240 - Gen Fund'!$A14,Budget!$B$14:$B$413,'3240 - Gen Fund'!K$3,Budget!$E$14:$E$413,'3240 - Gen Fund'!$S$1))</f>
        <v>0</v>
      </c>
      <c r="L14" s="43">
        <f>IF($A14="",0,SUMIFS(Budget!$I$14:$I$413,Budget!$A$14:$A$413,'3240 - Gen Fund'!$A14,Budget!$B$14:$B$413,'3240 - Gen Fund'!L$3,Budget!$E$14:$E$413,'3240 - Gen Fund'!$S$1))</f>
        <v>0</v>
      </c>
      <c r="M14" s="16">
        <f t="shared" si="0"/>
        <v>0</v>
      </c>
    </row>
    <row r="15" spans="1:19" ht="21" x14ac:dyDescent="0.35">
      <c r="A15" s="41">
        <f>IF(Codes!A14="","",Codes!A14)</f>
        <v>2410</v>
      </c>
      <c r="B15" s="42" t="str">
        <f>+Codes!B14</f>
        <v>Office of the Principal</v>
      </c>
      <c r="C15" s="43">
        <f>IF($A15="",0,SUMIFS(Budget!$I$14:$I$413,Budget!$A$14:$A$413,'3240 - Gen Fund'!$A15,Budget!$B$14:$B$413,'3240 - Gen Fund'!C$3,Budget!$E$14:$E$413,'3240 - Gen Fund'!$S$1))</f>
        <v>0</v>
      </c>
      <c r="D15" s="43">
        <f>IF($A15="",0,SUMIFS(Budget!$I$14:$I$413,Budget!$A$14:$A$413,'3240 - Gen Fund'!$A15,Budget!$B$14:$B$413,'3240 - Gen Fund'!D$3,Budget!$E$14:$E$413,'3240 - Gen Fund'!$S$1))</f>
        <v>0</v>
      </c>
      <c r="E15" s="43">
        <f>IF($A15="",0,SUMIFS(Budget!$I$14:$I$413,Budget!$A$14:$A$413,'3240 - Gen Fund'!$A15,Budget!$B$14:$B$413,'3240 - Gen Fund'!E$3,Budget!$E$14:$E$413,'3240 - Gen Fund'!$S$1))</f>
        <v>0</v>
      </c>
      <c r="F15" s="43">
        <f>IF($A15="",0,SUMIFS(Budget!$I$14:$I$413,Budget!$A$14:$A$413,'3240 - Gen Fund'!$A15,Budget!$B$14:$B$413,'3240 - Gen Fund'!F$3,Budget!$E$14:$E$413,'3240 - Gen Fund'!$S$1))</f>
        <v>0</v>
      </c>
      <c r="G15" s="43">
        <f>IF($A15="",0,SUMIFS(Budget!$I$14:$I$413,Budget!$A$14:$A$413,'3240 - Gen Fund'!$A15,Budget!$B$14:$B$413,'3240 - Gen Fund'!G$3,Budget!$E$14:$E$413,'3240 - Gen Fund'!$S$1))</f>
        <v>0</v>
      </c>
      <c r="H15" s="43">
        <f>IF($A15="",0,SUMIFS(Budget!$I$14:$I$413,Budget!$A$14:$A$413,'3240 - Gen Fund'!$A15,Budget!$B$14:$B$413,'3240 - Gen Fund'!H$3,Budget!$E$14:$E$413,'3240 - Gen Fund'!$S$1))</f>
        <v>0</v>
      </c>
      <c r="I15" s="43">
        <f>IF($A15="",0,SUMIFS(Budget!$I$14:$I$413,Budget!$A$14:$A$413,'3240 - Gen Fund'!$A15,Budget!$B$14:$B$413,'3240 - Gen Fund'!I$3,Budget!$E$14:$E$413,'3240 - Gen Fund'!$S$1))</f>
        <v>0</v>
      </c>
      <c r="J15" s="43">
        <f>IF($A15="",0,SUMIFS(Budget!$I$14:$I$413,Budget!$A$14:$A$413,'3240 - Gen Fund'!$A15,Budget!$B$14:$B$413,'3240 - Gen Fund'!J$3,Budget!$E$14:$E$413,'3240 - Gen Fund'!$S$1))</f>
        <v>0</v>
      </c>
      <c r="K15" s="43">
        <f>IF($A15="",0,SUMIFS(Budget!$I$14:$I$413,Budget!$A$14:$A$413,'3240 - Gen Fund'!$A15,Budget!$B$14:$B$413,'3240 - Gen Fund'!K$3,Budget!$E$14:$E$413,'3240 - Gen Fund'!$S$1))</f>
        <v>0</v>
      </c>
      <c r="L15" s="43">
        <f>IF($A15="",0,SUMIFS(Budget!$I$14:$I$413,Budget!$A$14:$A$413,'3240 - Gen Fund'!$A15,Budget!$B$14:$B$413,'3240 - Gen Fund'!L$3,Budget!$E$14:$E$413,'3240 - Gen Fund'!$S$1))</f>
        <v>0</v>
      </c>
      <c r="M15" s="16">
        <f t="shared" si="0"/>
        <v>0</v>
      </c>
    </row>
    <row r="16" spans="1:19" ht="21" x14ac:dyDescent="0.35">
      <c r="A16" s="41">
        <f>IF(Codes!A15="","",Codes!A15)</f>
        <v>2495</v>
      </c>
      <c r="B16" s="42" t="str">
        <f>+Codes!B15</f>
        <v>Administration of Grants</v>
      </c>
      <c r="C16" s="43">
        <f>IF($A16="",0,SUMIFS(Budget!$I$14:$I$413,Budget!$A$14:$A$413,'3240 - Gen Fund'!$A16,Budget!$B$14:$B$413,'3240 - Gen Fund'!C$3,Budget!$E$14:$E$413,'3240 - Gen Fund'!$S$1))</f>
        <v>0</v>
      </c>
      <c r="D16" s="43">
        <f>IF($A16="",0,SUMIFS(Budget!$I$14:$I$413,Budget!$A$14:$A$413,'3240 - Gen Fund'!$A16,Budget!$B$14:$B$413,'3240 - Gen Fund'!D$3,Budget!$E$14:$E$413,'3240 - Gen Fund'!$S$1))</f>
        <v>0</v>
      </c>
      <c r="E16" s="43">
        <f>IF($A16="",0,SUMIFS(Budget!$I$14:$I$413,Budget!$A$14:$A$413,'3240 - Gen Fund'!$A16,Budget!$B$14:$B$413,'3240 - Gen Fund'!E$3,Budget!$E$14:$E$413,'3240 - Gen Fund'!$S$1))</f>
        <v>0</v>
      </c>
      <c r="F16" s="43">
        <f>IF($A16="",0,SUMIFS(Budget!$I$14:$I$413,Budget!$A$14:$A$413,'3240 - Gen Fund'!$A16,Budget!$B$14:$B$413,'3240 - Gen Fund'!F$3,Budget!$E$14:$E$413,'3240 - Gen Fund'!$S$1))</f>
        <v>0</v>
      </c>
      <c r="G16" s="43">
        <f>IF($A16="",0,SUMIFS(Budget!$I$14:$I$413,Budget!$A$14:$A$413,'3240 - Gen Fund'!$A16,Budget!$B$14:$B$413,'3240 - Gen Fund'!G$3,Budget!$E$14:$E$413,'3240 - Gen Fund'!$S$1))</f>
        <v>0</v>
      </c>
      <c r="H16" s="43">
        <f>IF($A16="",0,SUMIFS(Budget!$I$14:$I$413,Budget!$A$14:$A$413,'3240 - Gen Fund'!$A16,Budget!$B$14:$B$413,'3240 - Gen Fund'!H$3,Budget!$E$14:$E$413,'3240 - Gen Fund'!$S$1))</f>
        <v>0</v>
      </c>
      <c r="I16" s="43">
        <f>IF($A16="",0,SUMIFS(Budget!$I$14:$I$413,Budget!$A$14:$A$413,'3240 - Gen Fund'!$A16,Budget!$B$14:$B$413,'3240 - Gen Fund'!I$3,Budget!$E$14:$E$413,'3240 - Gen Fund'!$S$1))</f>
        <v>0</v>
      </c>
      <c r="J16" s="43">
        <f>IF($A16="",0,SUMIFS(Budget!$I$14:$I$413,Budget!$A$14:$A$413,'3240 - Gen Fund'!$A16,Budget!$B$14:$B$413,'3240 - Gen Fund'!J$3,Budget!$E$14:$E$413,'3240 - Gen Fund'!$S$1))</f>
        <v>0</v>
      </c>
      <c r="K16" s="43">
        <f>IF($A16="",0,SUMIFS(Budget!$I$14:$I$413,Budget!$A$14:$A$413,'3240 - Gen Fund'!$A16,Budget!$B$14:$B$413,'3240 - Gen Fund'!K$3,Budget!$E$14:$E$413,'3240 - Gen Fund'!$S$1))</f>
        <v>0</v>
      </c>
      <c r="L16" s="43">
        <f>IF($A16="",0,SUMIFS(Budget!$I$14:$I$413,Budget!$A$14:$A$413,'3240 - Gen Fund'!$A16,Budget!$B$14:$B$413,'3240 - Gen Fund'!L$3,Budget!$E$14:$E$413,'3240 - Gen Fund'!$S$1))</f>
        <v>0</v>
      </c>
      <c r="M16" s="16">
        <f t="shared" si="0"/>
        <v>0</v>
      </c>
    </row>
    <row r="17" spans="1:13" ht="21" x14ac:dyDescent="0.35">
      <c r="A17" s="41">
        <f>IF(Codes!A16="","",Codes!A16)</f>
        <v>2570</v>
      </c>
      <c r="B17" s="42" t="str">
        <f>+Codes!B16</f>
        <v>Personnel Services</v>
      </c>
      <c r="C17" s="43">
        <f>IF($A17="",0,SUMIFS(Budget!$I$14:$I$413,Budget!$A$14:$A$413,'3240 - Gen Fund'!$A17,Budget!$B$14:$B$413,'3240 - Gen Fund'!C$3,Budget!$E$14:$E$413,'3240 - Gen Fund'!$S$1))</f>
        <v>0</v>
      </c>
      <c r="D17" s="43">
        <f>IF($A17="",0,SUMIFS(Budget!$I$14:$I$413,Budget!$A$14:$A$413,'3240 - Gen Fund'!$A17,Budget!$B$14:$B$413,'3240 - Gen Fund'!D$3,Budget!$E$14:$E$413,'3240 - Gen Fund'!$S$1))</f>
        <v>0</v>
      </c>
      <c r="E17" s="43">
        <f>IF($A17="",0,SUMIFS(Budget!$I$14:$I$413,Budget!$A$14:$A$413,'3240 - Gen Fund'!$A17,Budget!$B$14:$B$413,'3240 - Gen Fund'!E$3,Budget!$E$14:$E$413,'3240 - Gen Fund'!$S$1))</f>
        <v>0</v>
      </c>
      <c r="F17" s="43">
        <f>IF($A17="",0,SUMIFS(Budget!$I$14:$I$413,Budget!$A$14:$A$413,'3240 - Gen Fund'!$A17,Budget!$B$14:$B$413,'3240 - Gen Fund'!F$3,Budget!$E$14:$E$413,'3240 - Gen Fund'!$S$1))</f>
        <v>0</v>
      </c>
      <c r="G17" s="43">
        <f>IF($A17="",0,SUMIFS(Budget!$I$14:$I$413,Budget!$A$14:$A$413,'3240 - Gen Fund'!$A17,Budget!$B$14:$B$413,'3240 - Gen Fund'!G$3,Budget!$E$14:$E$413,'3240 - Gen Fund'!$S$1))</f>
        <v>0</v>
      </c>
      <c r="H17" s="43">
        <f>IF($A17="",0,SUMIFS(Budget!$I$14:$I$413,Budget!$A$14:$A$413,'3240 - Gen Fund'!$A17,Budget!$B$14:$B$413,'3240 - Gen Fund'!H$3,Budget!$E$14:$E$413,'3240 - Gen Fund'!$S$1))</f>
        <v>0</v>
      </c>
      <c r="I17" s="43">
        <f>IF($A17="",0,SUMIFS(Budget!$I$14:$I$413,Budget!$A$14:$A$413,'3240 - Gen Fund'!$A17,Budget!$B$14:$B$413,'3240 - Gen Fund'!I$3,Budget!$E$14:$E$413,'3240 - Gen Fund'!$S$1))</f>
        <v>0</v>
      </c>
      <c r="J17" s="43">
        <f>IF($A17="",0,SUMIFS(Budget!$I$14:$I$413,Budget!$A$14:$A$413,'3240 - Gen Fund'!$A17,Budget!$B$14:$B$413,'3240 - Gen Fund'!J$3,Budget!$E$14:$E$413,'3240 - Gen Fund'!$S$1))</f>
        <v>0</v>
      </c>
      <c r="K17" s="43">
        <f>IF($A17="",0,SUMIFS(Budget!$I$14:$I$413,Budget!$A$14:$A$413,'3240 - Gen Fund'!$A17,Budget!$B$14:$B$413,'3240 - Gen Fund'!K$3,Budget!$E$14:$E$413,'3240 - Gen Fund'!$S$1))</f>
        <v>0</v>
      </c>
      <c r="L17" s="43">
        <f>IF($A17="",0,SUMIFS(Budget!$I$14:$I$413,Budget!$A$14:$A$413,'3240 - Gen Fund'!$A17,Budget!$B$14:$B$413,'3240 - Gen Fund'!L$3,Budget!$E$14:$E$413,'3240 - Gen Fund'!$S$1))</f>
        <v>0</v>
      </c>
      <c r="M17" s="16">
        <f t="shared" si="0"/>
        <v>0</v>
      </c>
    </row>
    <row r="18" spans="1:13" ht="21" x14ac:dyDescent="0.35">
      <c r="A18" s="41">
        <f>IF(Codes!A17="","",Codes!A17)</f>
        <v>2600</v>
      </c>
      <c r="B18" s="42" t="str">
        <f>+Codes!B17</f>
        <v>Operation and Maintenance of Plant</v>
      </c>
      <c r="C18" s="43">
        <f>IF($A18="",0,SUMIFS(Budget!$I$14:$I$413,Budget!$A$14:$A$413,'3240 - Gen Fund'!$A18,Budget!$B$14:$B$413,'3240 - Gen Fund'!C$3,Budget!$E$14:$E$413,'3240 - Gen Fund'!$S$1))</f>
        <v>0</v>
      </c>
      <c r="D18" s="43">
        <f>IF($A18="",0,SUMIFS(Budget!$I$14:$I$413,Budget!$A$14:$A$413,'3240 - Gen Fund'!$A18,Budget!$B$14:$B$413,'3240 - Gen Fund'!D$3,Budget!$E$14:$E$413,'3240 - Gen Fund'!$S$1))</f>
        <v>0</v>
      </c>
      <c r="E18" s="43">
        <f>IF($A18="",0,SUMIFS(Budget!$I$14:$I$413,Budget!$A$14:$A$413,'3240 - Gen Fund'!$A18,Budget!$B$14:$B$413,'3240 - Gen Fund'!E$3,Budget!$E$14:$E$413,'3240 - Gen Fund'!$S$1))</f>
        <v>0</v>
      </c>
      <c r="F18" s="43">
        <f>IF($A18="",0,SUMIFS(Budget!$I$14:$I$413,Budget!$A$14:$A$413,'3240 - Gen Fund'!$A18,Budget!$B$14:$B$413,'3240 - Gen Fund'!F$3,Budget!$E$14:$E$413,'3240 - Gen Fund'!$S$1))</f>
        <v>0</v>
      </c>
      <c r="G18" s="43">
        <f>IF($A18="",0,SUMIFS(Budget!$I$14:$I$413,Budget!$A$14:$A$413,'3240 - Gen Fund'!$A18,Budget!$B$14:$B$413,'3240 - Gen Fund'!G$3,Budget!$E$14:$E$413,'3240 - Gen Fund'!$S$1))</f>
        <v>0</v>
      </c>
      <c r="H18" s="43">
        <f>IF($A18="",0,SUMIFS(Budget!$I$14:$I$413,Budget!$A$14:$A$413,'3240 - Gen Fund'!$A18,Budget!$B$14:$B$413,'3240 - Gen Fund'!H$3,Budget!$E$14:$E$413,'3240 - Gen Fund'!$S$1))</f>
        <v>0</v>
      </c>
      <c r="I18" s="43">
        <f>IF($A18="",0,SUMIFS(Budget!$I$14:$I$413,Budget!$A$14:$A$413,'3240 - Gen Fund'!$A18,Budget!$B$14:$B$413,'3240 - Gen Fund'!I$3,Budget!$E$14:$E$413,'3240 - Gen Fund'!$S$1))</f>
        <v>0</v>
      </c>
      <c r="J18" s="43">
        <f>IF($A18="",0,SUMIFS(Budget!$I$14:$I$413,Budget!$A$14:$A$413,'3240 - Gen Fund'!$A18,Budget!$B$14:$B$413,'3240 - Gen Fund'!J$3,Budget!$E$14:$E$413,'3240 - Gen Fund'!$S$1))</f>
        <v>0</v>
      </c>
      <c r="K18" s="43">
        <f>IF($A18="",0,SUMIFS(Budget!$I$14:$I$413,Budget!$A$14:$A$413,'3240 - Gen Fund'!$A18,Budget!$B$14:$B$413,'3240 - Gen Fund'!K$3,Budget!$E$14:$E$413,'3240 - Gen Fund'!$S$1))</f>
        <v>0</v>
      </c>
      <c r="L18" s="43">
        <f>IF($A18="",0,SUMIFS(Budget!$I$14:$I$413,Budget!$A$14:$A$413,'3240 - Gen Fund'!$A18,Budget!$B$14:$B$413,'3240 - Gen Fund'!L$3,Budget!$E$14:$E$413,'3240 - Gen Fund'!$S$1))</f>
        <v>0</v>
      </c>
      <c r="M18" s="16">
        <f t="shared" si="0"/>
        <v>0</v>
      </c>
    </row>
    <row r="19" spans="1:13" ht="42" x14ac:dyDescent="0.35">
      <c r="A19" s="41">
        <f>IF(Codes!A18="","",Codes!A18)</f>
        <v>2680</v>
      </c>
      <c r="B19" s="42" t="str">
        <f>+Codes!B18</f>
        <v>Other Operation and Maintenance of Plant</v>
      </c>
      <c r="C19" s="43">
        <f>IF($A19="",0,SUMIFS(Budget!$I$14:$I$413,Budget!$A$14:$A$413,'3240 - Gen Fund'!$A19,Budget!$B$14:$B$413,'3240 - Gen Fund'!C$3,Budget!$E$14:$E$413,'3240 - Gen Fund'!$S$1))</f>
        <v>0</v>
      </c>
      <c r="D19" s="43">
        <f>IF($A19="",0,SUMIFS(Budget!$I$14:$I$413,Budget!$A$14:$A$413,'3240 - Gen Fund'!$A19,Budget!$B$14:$B$413,'3240 - Gen Fund'!D$3,Budget!$E$14:$E$413,'3240 - Gen Fund'!$S$1))</f>
        <v>0</v>
      </c>
      <c r="E19" s="43">
        <f>IF($A19="",0,SUMIFS(Budget!$I$14:$I$413,Budget!$A$14:$A$413,'3240 - Gen Fund'!$A19,Budget!$B$14:$B$413,'3240 - Gen Fund'!E$3,Budget!$E$14:$E$413,'3240 - Gen Fund'!$S$1))</f>
        <v>0</v>
      </c>
      <c r="F19" s="43">
        <f>IF($A19="",0,SUMIFS(Budget!$I$14:$I$413,Budget!$A$14:$A$413,'3240 - Gen Fund'!$A19,Budget!$B$14:$B$413,'3240 - Gen Fund'!F$3,Budget!$E$14:$E$413,'3240 - Gen Fund'!$S$1))</f>
        <v>0</v>
      </c>
      <c r="G19" s="43">
        <f>IF($A19="",0,SUMIFS(Budget!$I$14:$I$413,Budget!$A$14:$A$413,'3240 - Gen Fund'!$A19,Budget!$B$14:$B$413,'3240 - Gen Fund'!G$3,Budget!$E$14:$E$413,'3240 - Gen Fund'!$S$1))</f>
        <v>0</v>
      </c>
      <c r="H19" s="43">
        <f>IF($A19="",0,SUMIFS(Budget!$I$14:$I$413,Budget!$A$14:$A$413,'3240 - Gen Fund'!$A19,Budget!$B$14:$B$413,'3240 - Gen Fund'!H$3,Budget!$E$14:$E$413,'3240 - Gen Fund'!$S$1))</f>
        <v>0</v>
      </c>
      <c r="I19" s="43">
        <f>IF($A19="",0,SUMIFS(Budget!$I$14:$I$413,Budget!$A$14:$A$413,'3240 - Gen Fund'!$A19,Budget!$B$14:$B$413,'3240 - Gen Fund'!I$3,Budget!$E$14:$E$413,'3240 - Gen Fund'!$S$1))</f>
        <v>0</v>
      </c>
      <c r="J19" s="43">
        <f>IF($A19="",0,SUMIFS(Budget!$I$14:$I$413,Budget!$A$14:$A$413,'3240 - Gen Fund'!$A19,Budget!$B$14:$B$413,'3240 - Gen Fund'!J$3,Budget!$E$14:$E$413,'3240 - Gen Fund'!$S$1))</f>
        <v>0</v>
      </c>
      <c r="K19" s="43">
        <f>IF($A19="",0,SUMIFS(Budget!$I$14:$I$413,Budget!$A$14:$A$413,'3240 - Gen Fund'!$A19,Budget!$B$14:$B$413,'3240 - Gen Fund'!K$3,Budget!$E$14:$E$413,'3240 - Gen Fund'!$S$1))</f>
        <v>0</v>
      </c>
      <c r="L19" s="43">
        <f>IF($A19="",0,SUMIFS(Budget!$I$14:$I$413,Budget!$A$14:$A$413,'3240 - Gen Fund'!$A19,Budget!$B$14:$B$413,'3240 - Gen Fund'!L$3,Budget!$E$14:$E$413,'3240 - Gen Fund'!$S$1))</f>
        <v>0</v>
      </c>
      <c r="M19" s="16">
        <f t="shared" si="0"/>
        <v>0</v>
      </c>
    </row>
    <row r="20" spans="1:13" ht="42" x14ac:dyDescent="0.35">
      <c r="A20" s="41">
        <f>IF(Codes!A19="","",Codes!A19)</f>
        <v>2715</v>
      </c>
      <c r="B20" s="42" t="str">
        <f>+Codes!B19</f>
        <v>Transportation -Field Trips (Education Related)</v>
      </c>
      <c r="C20" s="43">
        <f>IF($A20="",0,SUMIFS(Budget!$I$14:$I$413,Budget!$A$14:$A$413,'3240 - Gen Fund'!$A20,Budget!$B$14:$B$413,'3240 - Gen Fund'!C$3,Budget!$E$14:$E$413,'3240 - Gen Fund'!$S$1))</f>
        <v>0</v>
      </c>
      <c r="D20" s="43">
        <f>IF($A20="",0,SUMIFS(Budget!$I$14:$I$413,Budget!$A$14:$A$413,'3240 - Gen Fund'!$A20,Budget!$B$14:$B$413,'3240 - Gen Fund'!D$3,Budget!$E$14:$E$413,'3240 - Gen Fund'!$S$1))</f>
        <v>0</v>
      </c>
      <c r="E20" s="43">
        <f>IF($A20="",0,SUMIFS(Budget!$I$14:$I$413,Budget!$A$14:$A$413,'3240 - Gen Fund'!$A20,Budget!$B$14:$B$413,'3240 - Gen Fund'!E$3,Budget!$E$14:$E$413,'3240 - Gen Fund'!$S$1))</f>
        <v>0</v>
      </c>
      <c r="F20" s="43">
        <f>IF($A20="",0,SUMIFS(Budget!$I$14:$I$413,Budget!$A$14:$A$413,'3240 - Gen Fund'!$A20,Budget!$B$14:$B$413,'3240 - Gen Fund'!F$3,Budget!$E$14:$E$413,'3240 - Gen Fund'!$S$1))</f>
        <v>0</v>
      </c>
      <c r="G20" s="43">
        <f>IF($A20="",0,SUMIFS(Budget!$I$14:$I$413,Budget!$A$14:$A$413,'3240 - Gen Fund'!$A20,Budget!$B$14:$B$413,'3240 - Gen Fund'!G$3,Budget!$E$14:$E$413,'3240 - Gen Fund'!$S$1))</f>
        <v>0</v>
      </c>
      <c r="H20" s="43">
        <f>IF($A20="",0,SUMIFS(Budget!$I$14:$I$413,Budget!$A$14:$A$413,'3240 - Gen Fund'!$A20,Budget!$B$14:$B$413,'3240 - Gen Fund'!H$3,Budget!$E$14:$E$413,'3240 - Gen Fund'!$S$1))</f>
        <v>0</v>
      </c>
      <c r="I20" s="43">
        <f>IF($A20="",0,SUMIFS(Budget!$I$14:$I$413,Budget!$A$14:$A$413,'3240 - Gen Fund'!$A20,Budget!$B$14:$B$413,'3240 - Gen Fund'!I$3,Budget!$E$14:$E$413,'3240 - Gen Fund'!$S$1))</f>
        <v>0</v>
      </c>
      <c r="J20" s="43">
        <f>IF($A20="",0,SUMIFS(Budget!$I$14:$I$413,Budget!$A$14:$A$413,'3240 - Gen Fund'!$A20,Budget!$B$14:$B$413,'3240 - Gen Fund'!J$3,Budget!$E$14:$E$413,'3240 - Gen Fund'!$S$1))</f>
        <v>0</v>
      </c>
      <c r="K20" s="43">
        <f>IF($A20="",0,SUMIFS(Budget!$I$14:$I$413,Budget!$A$14:$A$413,'3240 - Gen Fund'!$A20,Budget!$B$14:$B$413,'3240 - Gen Fund'!K$3,Budget!$E$14:$E$413,'3240 - Gen Fund'!$S$1))</f>
        <v>0</v>
      </c>
      <c r="L20" s="43">
        <f>IF($A20="",0,SUMIFS(Budget!$I$14:$I$413,Budget!$A$14:$A$413,'3240 - Gen Fund'!$A20,Budget!$B$14:$B$413,'3240 - Gen Fund'!L$3,Budget!$E$14:$E$413,'3240 - Gen Fund'!$S$1))</f>
        <v>0</v>
      </c>
      <c r="M20" s="16">
        <f t="shared" si="0"/>
        <v>0</v>
      </c>
    </row>
    <row r="21" spans="1:13" ht="42" x14ac:dyDescent="0.35">
      <c r="A21" s="41">
        <f>IF(Codes!A20="","",Codes!A20)</f>
        <v>2790</v>
      </c>
      <c r="B21" s="42" t="str">
        <f>+Codes!B20</f>
        <v>Transportation -Other Student Transportation Services</v>
      </c>
      <c r="C21" s="43">
        <f>IF($A21="",0,SUMIFS(Budget!$I$14:$I$413,Budget!$A$14:$A$413,'3240 - Gen Fund'!$A21,Budget!$B$14:$B$413,'3240 - Gen Fund'!C$3,Budget!$E$14:$E$413,'3240 - Gen Fund'!$S$1))</f>
        <v>0</v>
      </c>
      <c r="D21" s="43">
        <f>IF($A21="",0,SUMIFS(Budget!$I$14:$I$413,Budget!$A$14:$A$413,'3240 - Gen Fund'!$A21,Budget!$B$14:$B$413,'3240 - Gen Fund'!D$3,Budget!$E$14:$E$413,'3240 - Gen Fund'!$S$1))</f>
        <v>0</v>
      </c>
      <c r="E21" s="43">
        <f>IF($A21="",0,SUMIFS(Budget!$I$14:$I$413,Budget!$A$14:$A$413,'3240 - Gen Fund'!$A21,Budget!$B$14:$B$413,'3240 - Gen Fund'!E$3,Budget!$E$14:$E$413,'3240 - Gen Fund'!$S$1))</f>
        <v>0</v>
      </c>
      <c r="F21" s="43">
        <f>IF($A21="",0,SUMIFS(Budget!$I$14:$I$413,Budget!$A$14:$A$413,'3240 - Gen Fund'!$A21,Budget!$B$14:$B$413,'3240 - Gen Fund'!F$3,Budget!$E$14:$E$413,'3240 - Gen Fund'!$S$1))</f>
        <v>0</v>
      </c>
      <c r="G21" s="43">
        <f>IF($A21="",0,SUMIFS(Budget!$I$14:$I$413,Budget!$A$14:$A$413,'3240 - Gen Fund'!$A21,Budget!$B$14:$B$413,'3240 - Gen Fund'!G$3,Budget!$E$14:$E$413,'3240 - Gen Fund'!$S$1))</f>
        <v>0</v>
      </c>
      <c r="H21" s="43">
        <f>IF($A21="",0,SUMIFS(Budget!$I$14:$I$413,Budget!$A$14:$A$413,'3240 - Gen Fund'!$A21,Budget!$B$14:$B$413,'3240 - Gen Fund'!H$3,Budget!$E$14:$E$413,'3240 - Gen Fund'!$S$1))</f>
        <v>0</v>
      </c>
      <c r="I21" s="43">
        <f>IF($A21="",0,SUMIFS(Budget!$I$14:$I$413,Budget!$A$14:$A$413,'3240 - Gen Fund'!$A21,Budget!$B$14:$B$413,'3240 - Gen Fund'!I$3,Budget!$E$14:$E$413,'3240 - Gen Fund'!$S$1))</f>
        <v>0</v>
      </c>
      <c r="J21" s="43">
        <f>IF($A21="",0,SUMIFS(Budget!$I$14:$I$413,Budget!$A$14:$A$413,'3240 - Gen Fund'!$A21,Budget!$B$14:$B$413,'3240 - Gen Fund'!J$3,Budget!$E$14:$E$413,'3240 - Gen Fund'!$S$1))</f>
        <v>0</v>
      </c>
      <c r="K21" s="43">
        <f>IF($A21="",0,SUMIFS(Budget!$I$14:$I$413,Budget!$A$14:$A$413,'3240 - Gen Fund'!$A21,Budget!$B$14:$B$413,'3240 - Gen Fund'!K$3,Budget!$E$14:$E$413,'3240 - Gen Fund'!$S$1))</f>
        <v>0</v>
      </c>
      <c r="L21" s="43">
        <f>IF($A21="",0,SUMIFS(Budget!$I$14:$I$413,Budget!$A$14:$A$413,'3240 - Gen Fund'!$A21,Budget!$B$14:$B$413,'3240 - Gen Fund'!L$3,Budget!$E$14:$E$413,'3240 - Gen Fund'!$S$1))</f>
        <v>0</v>
      </c>
      <c r="M21" s="16">
        <f t="shared" si="0"/>
        <v>0</v>
      </c>
    </row>
    <row r="22" spans="1:13" ht="21" x14ac:dyDescent="0.35">
      <c r="A22" s="41">
        <f>IF(Codes!A21="","",Codes!A21)</f>
        <v>2900</v>
      </c>
      <c r="B22" s="42" t="str">
        <f>+Codes!B21</f>
        <v>Other Support Services</v>
      </c>
      <c r="C22" s="43">
        <f>IF($A22="",0,SUMIFS(Budget!$I$14:$I$413,Budget!$A$14:$A$413,'3240 - Gen Fund'!$A22,Budget!$B$14:$B$413,'3240 - Gen Fund'!C$3,Budget!$E$14:$E$413,'3240 - Gen Fund'!$S$1))</f>
        <v>0</v>
      </c>
      <c r="D22" s="43">
        <f>IF($A22="",0,SUMIFS(Budget!$I$14:$I$413,Budget!$A$14:$A$413,'3240 - Gen Fund'!$A22,Budget!$B$14:$B$413,'3240 - Gen Fund'!D$3,Budget!$E$14:$E$413,'3240 - Gen Fund'!$S$1))</f>
        <v>0</v>
      </c>
      <c r="E22" s="43">
        <f>IF($A22="",0,SUMIFS(Budget!$I$14:$I$413,Budget!$A$14:$A$413,'3240 - Gen Fund'!$A22,Budget!$B$14:$B$413,'3240 - Gen Fund'!E$3,Budget!$E$14:$E$413,'3240 - Gen Fund'!$S$1))</f>
        <v>0</v>
      </c>
      <c r="F22" s="43">
        <f>IF($A22="",0,SUMIFS(Budget!$I$14:$I$413,Budget!$A$14:$A$413,'3240 - Gen Fund'!$A22,Budget!$B$14:$B$413,'3240 - Gen Fund'!F$3,Budget!$E$14:$E$413,'3240 - Gen Fund'!$S$1))</f>
        <v>0</v>
      </c>
      <c r="G22" s="43">
        <f>IF($A22="",0,SUMIFS(Budget!$I$14:$I$413,Budget!$A$14:$A$413,'3240 - Gen Fund'!$A22,Budget!$B$14:$B$413,'3240 - Gen Fund'!G$3,Budget!$E$14:$E$413,'3240 - Gen Fund'!$S$1))</f>
        <v>0</v>
      </c>
      <c r="H22" s="43">
        <f>IF($A22="",0,SUMIFS(Budget!$I$14:$I$413,Budget!$A$14:$A$413,'3240 - Gen Fund'!$A22,Budget!$B$14:$B$413,'3240 - Gen Fund'!H$3,Budget!$E$14:$E$413,'3240 - Gen Fund'!$S$1))</f>
        <v>0</v>
      </c>
      <c r="I22" s="43">
        <f>IF($A22="",0,SUMIFS(Budget!$I$14:$I$413,Budget!$A$14:$A$413,'3240 - Gen Fund'!$A22,Budget!$B$14:$B$413,'3240 - Gen Fund'!I$3,Budget!$E$14:$E$413,'3240 - Gen Fund'!$S$1))</f>
        <v>0</v>
      </c>
      <c r="J22" s="43">
        <f>IF($A22="",0,SUMIFS(Budget!$I$14:$I$413,Budget!$A$14:$A$413,'3240 - Gen Fund'!$A22,Budget!$B$14:$B$413,'3240 - Gen Fund'!J$3,Budget!$E$14:$E$413,'3240 - Gen Fund'!$S$1))</f>
        <v>0</v>
      </c>
      <c r="K22" s="43">
        <f>IF($A22="",0,SUMIFS(Budget!$I$14:$I$413,Budget!$A$14:$A$413,'3240 - Gen Fund'!$A22,Budget!$B$14:$B$413,'3240 - Gen Fund'!K$3,Budget!$E$14:$E$413,'3240 - Gen Fund'!$S$1))</f>
        <v>0</v>
      </c>
      <c r="L22" s="43">
        <f>IF($A22="",0,SUMIFS(Budget!$I$14:$I$413,Budget!$A$14:$A$413,'3240 - Gen Fund'!$A22,Budget!$B$14:$B$413,'3240 - Gen Fund'!L$3,Budget!$E$14:$E$413,'3240 - Gen Fund'!$S$1))</f>
        <v>0</v>
      </c>
      <c r="M22" s="16">
        <f t="shared" si="0"/>
        <v>0</v>
      </c>
    </row>
    <row r="23" spans="1:13" ht="21" x14ac:dyDescent="0.35">
      <c r="A23" s="41" t="str">
        <f>IF(Codes!A22="","",Codes!A22)</f>
        <v/>
      </c>
      <c r="B23" s="42" t="str">
        <f>+Codes!B22</f>
        <v/>
      </c>
      <c r="C23" s="43">
        <f>IF($A23="",0,SUMIFS(Budget!$I$14:$I$413,Budget!$A$14:$A$413,'3240 - Gen Fund'!$A23,Budget!$B$14:$B$413,'3240 - Gen Fund'!C$3,Budget!$E$14:$E$413,'3240 - Gen Fund'!$S$1))</f>
        <v>0</v>
      </c>
      <c r="D23" s="43">
        <f>IF($A23="",0,SUMIFS(Budget!$I$14:$I$413,Budget!$A$14:$A$413,'3240 - Gen Fund'!$A23,Budget!$B$14:$B$413,'3240 - Gen Fund'!D$3,Budget!$E$14:$E$413,'3240 - Gen Fund'!$S$1))</f>
        <v>0</v>
      </c>
      <c r="E23" s="43">
        <f>IF($A23="",0,SUMIFS(Budget!$I$14:$I$413,Budget!$A$14:$A$413,'3240 - Gen Fund'!$A23,Budget!$B$14:$B$413,'3240 - Gen Fund'!E$3,Budget!$E$14:$E$413,'3240 - Gen Fund'!$S$1))</f>
        <v>0</v>
      </c>
      <c r="F23" s="43">
        <f>IF($A23="",0,SUMIFS(Budget!$I$14:$I$413,Budget!$A$14:$A$413,'3240 - Gen Fund'!$A23,Budget!$B$14:$B$413,'3240 - Gen Fund'!F$3,Budget!$E$14:$E$413,'3240 - Gen Fund'!$S$1))</f>
        <v>0</v>
      </c>
      <c r="G23" s="43">
        <f>IF($A23="",0,SUMIFS(Budget!$I$14:$I$413,Budget!$A$14:$A$413,'3240 - Gen Fund'!$A23,Budget!$B$14:$B$413,'3240 - Gen Fund'!G$3,Budget!$E$14:$E$413,'3240 - Gen Fund'!$S$1))</f>
        <v>0</v>
      </c>
      <c r="H23" s="43">
        <f>IF($A23="",0,SUMIFS(Budget!$I$14:$I$413,Budget!$A$14:$A$413,'3240 - Gen Fund'!$A23,Budget!$B$14:$B$413,'3240 - Gen Fund'!H$3,Budget!$E$14:$E$413,'3240 - Gen Fund'!$S$1))</f>
        <v>0</v>
      </c>
      <c r="I23" s="43">
        <f>IF($A23="",0,SUMIFS(Budget!$I$14:$I$413,Budget!$A$14:$A$413,'3240 - Gen Fund'!$A23,Budget!$B$14:$B$413,'3240 - Gen Fund'!I$3,Budget!$E$14:$E$413,'3240 - Gen Fund'!$S$1))</f>
        <v>0</v>
      </c>
      <c r="J23" s="43">
        <f>IF($A23="",0,SUMIFS(Budget!$I$14:$I$413,Budget!$A$14:$A$413,'3240 - Gen Fund'!$A23,Budget!$B$14:$B$413,'3240 - Gen Fund'!J$3,Budget!$E$14:$E$413,'3240 - Gen Fund'!$S$1))</f>
        <v>0</v>
      </c>
      <c r="K23" s="43">
        <f>IF($A23="",0,SUMIFS(Budget!$I$14:$I$413,Budget!$A$14:$A$413,'3240 - Gen Fund'!$A23,Budget!$B$14:$B$413,'3240 - Gen Fund'!K$3,Budget!$E$14:$E$413,'3240 - Gen Fund'!$S$1))</f>
        <v>0</v>
      </c>
      <c r="L23" s="43">
        <f>IF($A23="",0,SUMIFS(Budget!$I$14:$I$413,Budget!$A$14:$A$413,'3240 - Gen Fund'!$A23,Budget!$B$14:$B$413,'3240 - Gen Fund'!L$3,Budget!$E$14:$E$413,'3240 - Gen Fund'!$S$1))</f>
        <v>0</v>
      </c>
      <c r="M23" s="16">
        <f t="shared" si="0"/>
        <v>0</v>
      </c>
    </row>
    <row r="24" spans="1:13" ht="21" x14ac:dyDescent="0.35">
      <c r="A24" s="41" t="str">
        <f>IF(Codes!A23="","",Codes!A23)</f>
        <v/>
      </c>
      <c r="B24" s="42" t="str">
        <f>+Codes!B23</f>
        <v/>
      </c>
      <c r="C24" s="43">
        <f>IF($A24="",0,SUMIFS(Budget!$I$14:$I$413,Budget!$A$14:$A$413,'3240 - Gen Fund'!$A24,Budget!$B$14:$B$413,'3240 - Gen Fund'!C$3,Budget!$E$14:$E$413,'3240 - Gen Fund'!$S$1))</f>
        <v>0</v>
      </c>
      <c r="D24" s="43">
        <f>IF($A24="",0,SUMIFS(Budget!$I$14:$I$413,Budget!$A$14:$A$413,'3240 - Gen Fund'!$A24,Budget!$B$14:$B$413,'3240 - Gen Fund'!D$3,Budget!$E$14:$E$413,'3240 - Gen Fund'!$S$1))</f>
        <v>0</v>
      </c>
      <c r="E24" s="43">
        <f>IF($A24="",0,SUMIFS(Budget!$I$14:$I$413,Budget!$A$14:$A$413,'3240 - Gen Fund'!$A24,Budget!$B$14:$B$413,'3240 - Gen Fund'!E$3,Budget!$E$14:$E$413,'3240 - Gen Fund'!$S$1))</f>
        <v>0</v>
      </c>
      <c r="F24" s="43">
        <f>IF($A24="",0,SUMIFS(Budget!$I$14:$I$413,Budget!$A$14:$A$413,'3240 - Gen Fund'!$A24,Budget!$B$14:$B$413,'3240 - Gen Fund'!F$3,Budget!$E$14:$E$413,'3240 - Gen Fund'!$S$1))</f>
        <v>0</v>
      </c>
      <c r="G24" s="43">
        <f>IF($A24="",0,SUMIFS(Budget!$I$14:$I$413,Budget!$A$14:$A$413,'3240 - Gen Fund'!$A24,Budget!$B$14:$B$413,'3240 - Gen Fund'!G$3,Budget!$E$14:$E$413,'3240 - Gen Fund'!$S$1))</f>
        <v>0</v>
      </c>
      <c r="H24" s="43">
        <f>IF($A24="",0,SUMIFS(Budget!$I$14:$I$413,Budget!$A$14:$A$413,'3240 - Gen Fund'!$A24,Budget!$B$14:$B$413,'3240 - Gen Fund'!H$3,Budget!$E$14:$E$413,'3240 - Gen Fund'!$S$1))</f>
        <v>0</v>
      </c>
      <c r="I24" s="43">
        <f>IF($A24="",0,SUMIFS(Budget!$I$14:$I$413,Budget!$A$14:$A$413,'3240 - Gen Fund'!$A24,Budget!$B$14:$B$413,'3240 - Gen Fund'!I$3,Budget!$E$14:$E$413,'3240 - Gen Fund'!$S$1))</f>
        <v>0</v>
      </c>
      <c r="J24" s="43">
        <f>IF($A24="",0,SUMIFS(Budget!$I$14:$I$413,Budget!$A$14:$A$413,'3240 - Gen Fund'!$A24,Budget!$B$14:$B$413,'3240 - Gen Fund'!J$3,Budget!$E$14:$E$413,'3240 - Gen Fund'!$S$1))</f>
        <v>0</v>
      </c>
      <c r="K24" s="43">
        <f>IF($A24="",0,SUMIFS(Budget!$I$14:$I$413,Budget!$A$14:$A$413,'3240 - Gen Fund'!$A24,Budget!$B$14:$B$413,'3240 - Gen Fund'!K$3,Budget!$E$14:$E$413,'3240 - Gen Fund'!$S$1))</f>
        <v>0</v>
      </c>
      <c r="L24" s="43">
        <f>IF($A24="",0,SUMIFS(Budget!$I$14:$I$413,Budget!$A$14:$A$413,'3240 - Gen Fund'!$A24,Budget!$B$14:$B$413,'3240 - Gen Fund'!L$3,Budget!$E$14:$E$413,'3240 - Gen Fund'!$S$1))</f>
        <v>0</v>
      </c>
      <c r="M24" s="16">
        <f t="shared" si="0"/>
        <v>0</v>
      </c>
    </row>
    <row r="25" spans="1:13" ht="21" x14ac:dyDescent="0.35">
      <c r="A25" s="41" t="str">
        <f>IF(Codes!A24="","",Codes!A24)</f>
        <v/>
      </c>
      <c r="B25" s="42" t="str">
        <f>+Codes!B24</f>
        <v/>
      </c>
      <c r="C25" s="43">
        <f>IF($A25="",0,SUMIFS(Budget!$I$14:$I$413,Budget!$A$14:$A$413,'3240 - Gen Fund'!$A25,Budget!$B$14:$B$413,'3240 - Gen Fund'!C$3,Budget!$E$14:$E$413,'3240 - Gen Fund'!$S$1))</f>
        <v>0</v>
      </c>
      <c r="D25" s="43">
        <f>IF($A25="",0,SUMIFS(Budget!$I$14:$I$413,Budget!$A$14:$A$413,'3240 - Gen Fund'!$A25,Budget!$B$14:$B$413,'3240 - Gen Fund'!D$3,Budget!$E$14:$E$413,'3240 - Gen Fund'!$S$1))</f>
        <v>0</v>
      </c>
      <c r="E25" s="43">
        <f>IF($A25="",0,SUMIFS(Budget!$I$14:$I$413,Budget!$A$14:$A$413,'3240 - Gen Fund'!$A25,Budget!$B$14:$B$413,'3240 - Gen Fund'!E$3,Budget!$E$14:$E$413,'3240 - Gen Fund'!$S$1))</f>
        <v>0</v>
      </c>
      <c r="F25" s="43">
        <f>IF($A25="",0,SUMIFS(Budget!$I$14:$I$413,Budget!$A$14:$A$413,'3240 - Gen Fund'!$A25,Budget!$B$14:$B$413,'3240 - Gen Fund'!F$3,Budget!$E$14:$E$413,'3240 - Gen Fund'!$S$1))</f>
        <v>0</v>
      </c>
      <c r="G25" s="43">
        <f>IF($A25="",0,SUMIFS(Budget!$I$14:$I$413,Budget!$A$14:$A$413,'3240 - Gen Fund'!$A25,Budget!$B$14:$B$413,'3240 - Gen Fund'!G$3,Budget!$E$14:$E$413,'3240 - Gen Fund'!$S$1))</f>
        <v>0</v>
      </c>
      <c r="H25" s="43">
        <f>IF($A25="",0,SUMIFS(Budget!$I$14:$I$413,Budget!$A$14:$A$413,'3240 - Gen Fund'!$A25,Budget!$B$14:$B$413,'3240 - Gen Fund'!H$3,Budget!$E$14:$E$413,'3240 - Gen Fund'!$S$1))</f>
        <v>0</v>
      </c>
      <c r="I25" s="43">
        <f>IF($A25="",0,SUMIFS(Budget!$I$14:$I$413,Budget!$A$14:$A$413,'3240 - Gen Fund'!$A25,Budget!$B$14:$B$413,'3240 - Gen Fund'!I$3,Budget!$E$14:$E$413,'3240 - Gen Fund'!$S$1))</f>
        <v>0</v>
      </c>
      <c r="J25" s="43">
        <f>IF($A25="",0,SUMIFS(Budget!$I$14:$I$413,Budget!$A$14:$A$413,'3240 - Gen Fund'!$A25,Budget!$B$14:$B$413,'3240 - Gen Fund'!J$3,Budget!$E$14:$E$413,'3240 - Gen Fund'!$S$1))</f>
        <v>0</v>
      </c>
      <c r="K25" s="43">
        <f>IF($A25="",0,SUMIFS(Budget!$I$14:$I$413,Budget!$A$14:$A$413,'3240 - Gen Fund'!$A25,Budget!$B$14:$B$413,'3240 - Gen Fund'!K$3,Budget!$E$14:$E$413,'3240 - Gen Fund'!$S$1))</f>
        <v>0</v>
      </c>
      <c r="L25" s="43">
        <f>IF($A25="",0,SUMIFS(Budget!$I$14:$I$413,Budget!$A$14:$A$413,'3240 - Gen Fund'!$A25,Budget!$B$14:$B$413,'3240 - Gen Fund'!L$3,Budget!$E$14:$E$413,'3240 - Gen Fund'!$S$1))</f>
        <v>0</v>
      </c>
      <c r="M25" s="16">
        <f t="shared" si="0"/>
        <v>0</v>
      </c>
    </row>
    <row r="26" spans="1:13" ht="21" x14ac:dyDescent="0.35">
      <c r="A26" s="41" t="str">
        <f>IF(Codes!A25="","",Codes!A25)</f>
        <v/>
      </c>
      <c r="B26" s="42" t="str">
        <f>+Codes!B25</f>
        <v/>
      </c>
      <c r="C26" s="43">
        <f>IF($A26="",0,SUMIFS(Budget!$I$14:$I$413,Budget!$A$14:$A$413,'3240 - Gen Fund'!$A26,Budget!$B$14:$B$413,'3240 - Gen Fund'!C$3,Budget!$E$14:$E$413,'3240 - Gen Fund'!$S$1))</f>
        <v>0</v>
      </c>
      <c r="D26" s="43">
        <f>IF($A26="",0,SUMIFS(Budget!$I$14:$I$413,Budget!$A$14:$A$413,'3240 - Gen Fund'!$A26,Budget!$B$14:$B$413,'3240 - Gen Fund'!D$3,Budget!$E$14:$E$413,'3240 - Gen Fund'!$S$1))</f>
        <v>0</v>
      </c>
      <c r="E26" s="43">
        <f>IF($A26="",0,SUMIFS(Budget!$I$14:$I$413,Budget!$A$14:$A$413,'3240 - Gen Fund'!$A26,Budget!$B$14:$B$413,'3240 - Gen Fund'!E$3,Budget!$E$14:$E$413,'3240 - Gen Fund'!$S$1))</f>
        <v>0</v>
      </c>
      <c r="F26" s="43">
        <f>IF($A26="",0,SUMIFS(Budget!$I$14:$I$413,Budget!$A$14:$A$413,'3240 - Gen Fund'!$A26,Budget!$B$14:$B$413,'3240 - Gen Fund'!F$3,Budget!$E$14:$E$413,'3240 - Gen Fund'!$S$1))</f>
        <v>0</v>
      </c>
      <c r="G26" s="43">
        <f>IF($A26="",0,SUMIFS(Budget!$I$14:$I$413,Budget!$A$14:$A$413,'3240 - Gen Fund'!$A26,Budget!$B$14:$B$413,'3240 - Gen Fund'!G$3,Budget!$E$14:$E$413,'3240 - Gen Fund'!$S$1))</f>
        <v>0</v>
      </c>
      <c r="H26" s="43">
        <f>IF($A26="",0,SUMIFS(Budget!$I$14:$I$413,Budget!$A$14:$A$413,'3240 - Gen Fund'!$A26,Budget!$B$14:$B$413,'3240 - Gen Fund'!H$3,Budget!$E$14:$E$413,'3240 - Gen Fund'!$S$1))</f>
        <v>0</v>
      </c>
      <c r="I26" s="43">
        <f>IF($A26="",0,SUMIFS(Budget!$I$14:$I$413,Budget!$A$14:$A$413,'3240 - Gen Fund'!$A26,Budget!$B$14:$B$413,'3240 - Gen Fund'!I$3,Budget!$E$14:$E$413,'3240 - Gen Fund'!$S$1))</f>
        <v>0</v>
      </c>
      <c r="J26" s="43">
        <f>IF($A26="",0,SUMIFS(Budget!$I$14:$I$413,Budget!$A$14:$A$413,'3240 - Gen Fund'!$A26,Budget!$B$14:$B$413,'3240 - Gen Fund'!J$3,Budget!$E$14:$E$413,'3240 - Gen Fund'!$S$1))</f>
        <v>0</v>
      </c>
      <c r="K26" s="43">
        <f>IF($A26="",0,SUMIFS(Budget!$I$14:$I$413,Budget!$A$14:$A$413,'3240 - Gen Fund'!$A26,Budget!$B$14:$B$413,'3240 - Gen Fund'!K$3,Budget!$E$14:$E$413,'3240 - Gen Fund'!$S$1))</f>
        <v>0</v>
      </c>
      <c r="L26" s="43">
        <f>IF($A26="",0,SUMIFS(Budget!$I$14:$I$413,Budget!$A$14:$A$413,'3240 - Gen Fund'!$A26,Budget!$B$14:$B$413,'3240 - Gen Fund'!L$3,Budget!$E$14:$E$413,'3240 - Gen Fund'!$S$1))</f>
        <v>0</v>
      </c>
      <c r="M26" s="16">
        <f t="shared" si="0"/>
        <v>0</v>
      </c>
    </row>
    <row r="27" spans="1:13" ht="21" x14ac:dyDescent="0.35">
      <c r="A27" s="41" t="str">
        <f>IF(Codes!A26="","",Codes!A26)</f>
        <v/>
      </c>
      <c r="B27" s="42" t="str">
        <f>+Codes!B26</f>
        <v/>
      </c>
      <c r="C27" s="43">
        <f>IF($A27="",0,SUMIFS(Budget!$I$14:$I$413,Budget!$A$14:$A$413,'3240 - Gen Fund'!$A27,Budget!$B$14:$B$413,'3240 - Gen Fund'!C$3,Budget!$E$14:$E$413,'3240 - Gen Fund'!$S$1))</f>
        <v>0</v>
      </c>
      <c r="D27" s="43">
        <f>IF($A27="",0,SUMIFS(Budget!$I$14:$I$413,Budget!$A$14:$A$413,'3240 - Gen Fund'!$A27,Budget!$B$14:$B$413,'3240 - Gen Fund'!D$3,Budget!$E$14:$E$413,'3240 - Gen Fund'!$S$1))</f>
        <v>0</v>
      </c>
      <c r="E27" s="43">
        <f>IF($A27="",0,SUMIFS(Budget!$I$14:$I$413,Budget!$A$14:$A$413,'3240 - Gen Fund'!$A27,Budget!$B$14:$B$413,'3240 - Gen Fund'!E$3,Budget!$E$14:$E$413,'3240 - Gen Fund'!$S$1))</f>
        <v>0</v>
      </c>
      <c r="F27" s="43">
        <f>IF($A27="",0,SUMIFS(Budget!$I$14:$I$413,Budget!$A$14:$A$413,'3240 - Gen Fund'!$A27,Budget!$B$14:$B$413,'3240 - Gen Fund'!F$3,Budget!$E$14:$E$413,'3240 - Gen Fund'!$S$1))</f>
        <v>0</v>
      </c>
      <c r="G27" s="43">
        <f>IF($A27="",0,SUMIFS(Budget!$I$14:$I$413,Budget!$A$14:$A$413,'3240 - Gen Fund'!$A27,Budget!$B$14:$B$413,'3240 - Gen Fund'!G$3,Budget!$E$14:$E$413,'3240 - Gen Fund'!$S$1))</f>
        <v>0</v>
      </c>
      <c r="H27" s="43">
        <f>IF($A27="",0,SUMIFS(Budget!$I$14:$I$413,Budget!$A$14:$A$413,'3240 - Gen Fund'!$A27,Budget!$B$14:$B$413,'3240 - Gen Fund'!H$3,Budget!$E$14:$E$413,'3240 - Gen Fund'!$S$1))</f>
        <v>0</v>
      </c>
      <c r="I27" s="43">
        <f>IF($A27="",0,SUMIFS(Budget!$I$14:$I$413,Budget!$A$14:$A$413,'3240 - Gen Fund'!$A27,Budget!$B$14:$B$413,'3240 - Gen Fund'!I$3,Budget!$E$14:$E$413,'3240 - Gen Fund'!$S$1))</f>
        <v>0</v>
      </c>
      <c r="J27" s="43">
        <f>IF($A27="",0,SUMIFS(Budget!$I$14:$I$413,Budget!$A$14:$A$413,'3240 - Gen Fund'!$A27,Budget!$B$14:$B$413,'3240 - Gen Fund'!J$3,Budget!$E$14:$E$413,'3240 - Gen Fund'!$S$1))</f>
        <v>0</v>
      </c>
      <c r="K27" s="43">
        <f>IF($A27="",0,SUMIFS(Budget!$I$14:$I$413,Budget!$A$14:$A$413,'3240 - Gen Fund'!$A27,Budget!$B$14:$B$413,'3240 - Gen Fund'!K$3,Budget!$E$14:$E$413,'3240 - Gen Fund'!$S$1))</f>
        <v>0</v>
      </c>
      <c r="L27" s="43">
        <f>IF($A27="",0,SUMIFS(Budget!$I$14:$I$413,Budget!$A$14:$A$413,'3240 - Gen Fund'!$A27,Budget!$B$14:$B$413,'3240 - Gen Fund'!L$3,Budget!$E$14:$E$413,'3240 - Gen Fund'!$S$1))</f>
        <v>0</v>
      </c>
      <c r="M27" s="16">
        <f t="shared" si="0"/>
        <v>0</v>
      </c>
    </row>
    <row r="28" spans="1:13" ht="21" x14ac:dyDescent="0.35">
      <c r="A28" s="41" t="str">
        <f>IF(Codes!A27="","",Codes!A27)</f>
        <v/>
      </c>
      <c r="B28" s="42" t="str">
        <f>+Codes!B27</f>
        <v/>
      </c>
      <c r="C28" s="43">
        <f>IF($A28="",0,SUMIFS(Budget!$I$14:$I$413,Budget!$A$14:$A$413,'3240 - Gen Fund'!$A28,Budget!$B$14:$B$413,'3240 - Gen Fund'!C$3,Budget!$E$14:$E$413,'3240 - Gen Fund'!$S$1))</f>
        <v>0</v>
      </c>
      <c r="D28" s="43">
        <f>IF($A28="",0,SUMIFS(Budget!$I$14:$I$413,Budget!$A$14:$A$413,'3240 - Gen Fund'!$A28,Budget!$B$14:$B$413,'3240 - Gen Fund'!D$3,Budget!$E$14:$E$413,'3240 - Gen Fund'!$S$1))</f>
        <v>0</v>
      </c>
      <c r="E28" s="43">
        <f>IF($A28="",0,SUMIFS(Budget!$I$14:$I$413,Budget!$A$14:$A$413,'3240 - Gen Fund'!$A28,Budget!$B$14:$B$413,'3240 - Gen Fund'!E$3,Budget!$E$14:$E$413,'3240 - Gen Fund'!$S$1))</f>
        <v>0</v>
      </c>
      <c r="F28" s="43">
        <f>IF($A28="",0,SUMIFS(Budget!$I$14:$I$413,Budget!$A$14:$A$413,'3240 - Gen Fund'!$A28,Budget!$B$14:$B$413,'3240 - Gen Fund'!F$3,Budget!$E$14:$E$413,'3240 - Gen Fund'!$S$1))</f>
        <v>0</v>
      </c>
      <c r="G28" s="43">
        <f>IF($A28="",0,SUMIFS(Budget!$I$14:$I$413,Budget!$A$14:$A$413,'3240 - Gen Fund'!$A28,Budget!$B$14:$B$413,'3240 - Gen Fund'!G$3,Budget!$E$14:$E$413,'3240 - Gen Fund'!$S$1))</f>
        <v>0</v>
      </c>
      <c r="H28" s="43">
        <f>IF($A28="",0,SUMIFS(Budget!$I$14:$I$413,Budget!$A$14:$A$413,'3240 - Gen Fund'!$A28,Budget!$B$14:$B$413,'3240 - Gen Fund'!H$3,Budget!$E$14:$E$413,'3240 - Gen Fund'!$S$1))</f>
        <v>0</v>
      </c>
      <c r="I28" s="43">
        <f>IF($A28="",0,SUMIFS(Budget!$I$14:$I$413,Budget!$A$14:$A$413,'3240 - Gen Fund'!$A28,Budget!$B$14:$B$413,'3240 - Gen Fund'!I$3,Budget!$E$14:$E$413,'3240 - Gen Fund'!$S$1))</f>
        <v>0</v>
      </c>
      <c r="J28" s="43">
        <f>IF($A28="",0,SUMIFS(Budget!$I$14:$I$413,Budget!$A$14:$A$413,'3240 - Gen Fund'!$A28,Budget!$B$14:$B$413,'3240 - Gen Fund'!J$3,Budget!$E$14:$E$413,'3240 - Gen Fund'!$S$1))</f>
        <v>0</v>
      </c>
      <c r="K28" s="43">
        <f>IF($A28="",0,SUMIFS(Budget!$I$14:$I$413,Budget!$A$14:$A$413,'3240 - Gen Fund'!$A28,Budget!$B$14:$B$413,'3240 - Gen Fund'!K$3,Budget!$E$14:$E$413,'3240 - Gen Fund'!$S$1))</f>
        <v>0</v>
      </c>
      <c r="L28" s="43">
        <f>IF($A28="",0,SUMIFS(Budget!$I$14:$I$413,Budget!$A$14:$A$413,'3240 - Gen Fund'!$A28,Budget!$B$14:$B$413,'3240 - Gen Fund'!L$3,Budget!$E$14:$E$413,'3240 - Gen Fund'!$S$1))</f>
        <v>0</v>
      </c>
      <c r="M28" s="16">
        <f t="shared" si="0"/>
        <v>0</v>
      </c>
    </row>
    <row r="29" spans="1:13" ht="21" x14ac:dyDescent="0.35">
      <c r="A29" s="41" t="str">
        <f>IF(Codes!A28="","",Codes!A28)</f>
        <v/>
      </c>
      <c r="B29" s="42" t="str">
        <f>+Codes!B28</f>
        <v/>
      </c>
      <c r="C29" s="43">
        <f>IF($A29="",0,SUMIFS(Budget!$I$14:$I$413,Budget!$A$14:$A$413,'3240 - Gen Fund'!$A29,Budget!$B$14:$B$413,'3240 - Gen Fund'!C$3,Budget!$E$14:$E$413,'3240 - Gen Fund'!$S$1))</f>
        <v>0</v>
      </c>
      <c r="D29" s="43">
        <f>IF($A29="",0,SUMIFS(Budget!$I$14:$I$413,Budget!$A$14:$A$413,'3240 - Gen Fund'!$A29,Budget!$B$14:$B$413,'3240 - Gen Fund'!D$3,Budget!$E$14:$E$413,'3240 - Gen Fund'!$S$1))</f>
        <v>0</v>
      </c>
      <c r="E29" s="43">
        <f>IF($A29="",0,SUMIFS(Budget!$I$14:$I$413,Budget!$A$14:$A$413,'3240 - Gen Fund'!$A29,Budget!$B$14:$B$413,'3240 - Gen Fund'!E$3,Budget!$E$14:$E$413,'3240 - Gen Fund'!$S$1))</f>
        <v>0</v>
      </c>
      <c r="F29" s="43">
        <f>IF($A29="",0,SUMIFS(Budget!$I$14:$I$413,Budget!$A$14:$A$413,'3240 - Gen Fund'!$A29,Budget!$B$14:$B$413,'3240 - Gen Fund'!F$3,Budget!$E$14:$E$413,'3240 - Gen Fund'!$S$1))</f>
        <v>0</v>
      </c>
      <c r="G29" s="43">
        <f>IF($A29="",0,SUMIFS(Budget!$I$14:$I$413,Budget!$A$14:$A$413,'3240 - Gen Fund'!$A29,Budget!$B$14:$B$413,'3240 - Gen Fund'!G$3,Budget!$E$14:$E$413,'3240 - Gen Fund'!$S$1))</f>
        <v>0</v>
      </c>
      <c r="H29" s="43">
        <f>IF($A29="",0,SUMIFS(Budget!$I$14:$I$413,Budget!$A$14:$A$413,'3240 - Gen Fund'!$A29,Budget!$B$14:$B$413,'3240 - Gen Fund'!H$3,Budget!$E$14:$E$413,'3240 - Gen Fund'!$S$1))</f>
        <v>0</v>
      </c>
      <c r="I29" s="43">
        <f>IF($A29="",0,SUMIFS(Budget!$I$14:$I$413,Budget!$A$14:$A$413,'3240 - Gen Fund'!$A29,Budget!$B$14:$B$413,'3240 - Gen Fund'!I$3,Budget!$E$14:$E$413,'3240 - Gen Fund'!$S$1))</f>
        <v>0</v>
      </c>
      <c r="J29" s="43">
        <f>IF($A29="",0,SUMIFS(Budget!$I$14:$I$413,Budget!$A$14:$A$413,'3240 - Gen Fund'!$A29,Budget!$B$14:$B$413,'3240 - Gen Fund'!J$3,Budget!$E$14:$E$413,'3240 - Gen Fund'!$S$1))</f>
        <v>0</v>
      </c>
      <c r="K29" s="43">
        <f>IF($A29="",0,SUMIFS(Budget!$I$14:$I$413,Budget!$A$14:$A$413,'3240 - Gen Fund'!$A29,Budget!$B$14:$B$413,'3240 - Gen Fund'!K$3,Budget!$E$14:$E$413,'3240 - Gen Fund'!$S$1))</f>
        <v>0</v>
      </c>
      <c r="L29" s="43">
        <f>IF($A29="",0,SUMIFS(Budget!$I$14:$I$413,Budget!$A$14:$A$413,'3240 - Gen Fund'!$A29,Budget!$B$14:$B$413,'3240 - Gen Fund'!L$3,Budget!$E$14:$E$413,'3240 - Gen Fund'!$S$1))</f>
        <v>0</v>
      </c>
      <c r="M29" s="16">
        <f t="shared" si="0"/>
        <v>0</v>
      </c>
    </row>
    <row r="30" spans="1:13" ht="21" x14ac:dyDescent="0.35">
      <c r="A30" s="41" t="str">
        <f>IF(Codes!A29="","",Codes!A29)</f>
        <v/>
      </c>
      <c r="B30" s="42" t="str">
        <f>+Codes!B29</f>
        <v/>
      </c>
      <c r="C30" s="43">
        <f>IF($A30="",0,SUMIFS(Budget!$I$14:$I$413,Budget!$A$14:$A$413,'3240 - Gen Fund'!$A30,Budget!$B$14:$B$413,'3240 - Gen Fund'!C$3,Budget!$E$14:$E$413,'3240 - Gen Fund'!$S$1))</f>
        <v>0</v>
      </c>
      <c r="D30" s="43">
        <f>IF($A30="",0,SUMIFS(Budget!$I$14:$I$413,Budget!$A$14:$A$413,'3240 - Gen Fund'!$A30,Budget!$B$14:$B$413,'3240 - Gen Fund'!D$3,Budget!$E$14:$E$413,'3240 - Gen Fund'!$S$1))</f>
        <v>0</v>
      </c>
      <c r="E30" s="43">
        <f>IF($A30="",0,SUMIFS(Budget!$I$14:$I$413,Budget!$A$14:$A$413,'3240 - Gen Fund'!$A30,Budget!$B$14:$B$413,'3240 - Gen Fund'!E$3,Budget!$E$14:$E$413,'3240 - Gen Fund'!$S$1))</f>
        <v>0</v>
      </c>
      <c r="F30" s="43">
        <f>IF($A30="",0,SUMIFS(Budget!$I$14:$I$413,Budget!$A$14:$A$413,'3240 - Gen Fund'!$A30,Budget!$B$14:$B$413,'3240 - Gen Fund'!F$3,Budget!$E$14:$E$413,'3240 - Gen Fund'!$S$1))</f>
        <v>0</v>
      </c>
      <c r="G30" s="43">
        <f>IF($A30="",0,SUMIFS(Budget!$I$14:$I$413,Budget!$A$14:$A$413,'3240 - Gen Fund'!$A30,Budget!$B$14:$B$413,'3240 - Gen Fund'!G$3,Budget!$E$14:$E$413,'3240 - Gen Fund'!$S$1))</f>
        <v>0</v>
      </c>
      <c r="H30" s="43">
        <f>IF($A30="",0,SUMIFS(Budget!$I$14:$I$413,Budget!$A$14:$A$413,'3240 - Gen Fund'!$A30,Budget!$B$14:$B$413,'3240 - Gen Fund'!H$3,Budget!$E$14:$E$413,'3240 - Gen Fund'!$S$1))</f>
        <v>0</v>
      </c>
      <c r="I30" s="43">
        <f>IF($A30="",0,SUMIFS(Budget!$I$14:$I$413,Budget!$A$14:$A$413,'3240 - Gen Fund'!$A30,Budget!$B$14:$B$413,'3240 - Gen Fund'!I$3,Budget!$E$14:$E$413,'3240 - Gen Fund'!$S$1))</f>
        <v>0</v>
      </c>
      <c r="J30" s="43">
        <f>IF($A30="",0,SUMIFS(Budget!$I$14:$I$413,Budget!$A$14:$A$413,'3240 - Gen Fund'!$A30,Budget!$B$14:$B$413,'3240 - Gen Fund'!J$3,Budget!$E$14:$E$413,'3240 - Gen Fund'!$S$1))</f>
        <v>0</v>
      </c>
      <c r="K30" s="43">
        <f>IF($A30="",0,SUMIFS(Budget!$I$14:$I$413,Budget!$A$14:$A$413,'3240 - Gen Fund'!$A30,Budget!$B$14:$B$413,'3240 - Gen Fund'!K$3,Budget!$E$14:$E$413,'3240 - Gen Fund'!$S$1))</f>
        <v>0</v>
      </c>
      <c r="L30" s="43">
        <f>IF($A30="",0,SUMIFS(Budget!$I$14:$I$413,Budget!$A$14:$A$413,'3240 - Gen Fund'!$A30,Budget!$B$14:$B$413,'3240 - Gen Fund'!L$3,Budget!$E$14:$E$413,'3240 - Gen Fund'!$S$1))</f>
        <v>0</v>
      </c>
      <c r="M30" s="16">
        <f t="shared" si="0"/>
        <v>0</v>
      </c>
    </row>
    <row r="31" spans="1:13" ht="21.75" thickBot="1" x14ac:dyDescent="0.4">
      <c r="A31" s="41" t="str">
        <f>IF(Codes!A30="","",Codes!A30)</f>
        <v/>
      </c>
      <c r="B31" s="42" t="str">
        <f>+Codes!B30</f>
        <v/>
      </c>
      <c r="C31" s="105">
        <f>IF($A31="",0,SUMIFS(Budget!$I$14:$I$413,Budget!$A$14:$A$413,'3240 - Gen Fund'!$A31,Budget!$B$14:$B$413,'3240 - Gen Fund'!C$3,Budget!$E$14:$E$413,'3240 - Gen Fund'!$S$1))</f>
        <v>0</v>
      </c>
      <c r="D31" s="105">
        <f>IF($A31="",0,SUMIFS(Budget!$I$14:$I$413,Budget!$A$14:$A$413,'3240 - Gen Fund'!$A31,Budget!$B$14:$B$413,'3240 - Gen Fund'!D$3,Budget!$E$14:$E$413,'3240 - Gen Fund'!$S$1))</f>
        <v>0</v>
      </c>
      <c r="E31" s="105">
        <f>IF($A31="",0,SUMIFS(Budget!$I$14:$I$413,Budget!$A$14:$A$413,'3240 - Gen Fund'!$A31,Budget!$B$14:$B$413,'3240 - Gen Fund'!E$3,Budget!$E$14:$E$413,'3240 - Gen Fund'!$S$1))</f>
        <v>0</v>
      </c>
      <c r="F31" s="105">
        <f>IF($A31="",0,SUMIFS(Budget!$I$14:$I$413,Budget!$A$14:$A$413,'3240 - Gen Fund'!$A31,Budget!$B$14:$B$413,'3240 - Gen Fund'!F$3,Budget!$E$14:$E$413,'3240 - Gen Fund'!$S$1))</f>
        <v>0</v>
      </c>
      <c r="G31" s="105">
        <f>IF($A31="",0,SUMIFS(Budget!$I$14:$I$413,Budget!$A$14:$A$413,'3240 - Gen Fund'!$A31,Budget!$B$14:$B$413,'3240 - Gen Fund'!G$3,Budget!$E$14:$E$413,'3240 - Gen Fund'!$S$1))</f>
        <v>0</v>
      </c>
      <c r="H31" s="105">
        <f>IF($A31="",0,SUMIFS(Budget!$I$14:$I$413,Budget!$A$14:$A$413,'3240 - Gen Fund'!$A31,Budget!$B$14:$B$413,'3240 - Gen Fund'!H$3,Budget!$E$14:$E$413,'3240 - Gen Fund'!$S$1))</f>
        <v>0</v>
      </c>
      <c r="I31" s="105">
        <f>IF($A31="",0,SUMIFS(Budget!$I$14:$I$413,Budget!$A$14:$A$413,'3240 - Gen Fund'!$A31,Budget!$B$14:$B$413,'3240 - Gen Fund'!I$3,Budget!$E$14:$E$413,'3240 - Gen Fund'!$S$1))</f>
        <v>0</v>
      </c>
      <c r="J31" s="105">
        <f>IF($A31="",0,SUMIFS(Budget!$I$14:$I$413,Budget!$A$14:$A$413,'3240 - Gen Fund'!$A31,Budget!$B$14:$B$413,'3240 - Gen Fund'!J$3,Budget!$E$14:$E$413,'3240 - Gen Fund'!$S$1))</f>
        <v>0</v>
      </c>
      <c r="K31" s="105">
        <f>IF($A31="",0,SUMIFS(Budget!$I$14:$I$413,Budget!$A$14:$A$413,'3240 - Gen Fund'!$A31,Budget!$B$14:$B$413,'3240 - Gen Fund'!K$3,Budget!$E$14:$E$413,'3240 - Gen Fund'!$S$1))</f>
        <v>0</v>
      </c>
      <c r="L31" s="105">
        <f>IF($A31="",0,SUMIFS(Budget!$I$14:$I$413,Budget!$A$14:$A$413,'3240 - Gen Fund'!$A31,Budget!$B$14:$B$413,'3240 - Gen Fund'!L$3,Budget!$E$14:$E$413,'3240 - Gen Fund'!$S$1))</f>
        <v>0</v>
      </c>
      <c r="M31" s="106">
        <f t="shared" si="0"/>
        <v>0</v>
      </c>
    </row>
    <row r="32" spans="1:13" ht="22.5" thickTop="1" thickBot="1" x14ac:dyDescent="0.4">
      <c r="A32" s="17"/>
      <c r="B32" s="18" t="s">
        <v>115</v>
      </c>
      <c r="C32" s="107">
        <f>SUM(C5:C31)</f>
        <v>0</v>
      </c>
      <c r="D32" s="107">
        <f t="shared" ref="D32:L32" si="1">SUM(D5:D31)</f>
        <v>0</v>
      </c>
      <c r="E32" s="107">
        <f t="shared" si="1"/>
        <v>0</v>
      </c>
      <c r="F32" s="107">
        <f t="shared" si="1"/>
        <v>0</v>
      </c>
      <c r="G32" s="107">
        <f t="shared" si="1"/>
        <v>0</v>
      </c>
      <c r="H32" s="107">
        <f t="shared" si="1"/>
        <v>0</v>
      </c>
      <c r="I32" s="107">
        <f t="shared" si="1"/>
        <v>0</v>
      </c>
      <c r="J32" s="107">
        <f t="shared" si="1"/>
        <v>0</v>
      </c>
      <c r="K32" s="107">
        <f t="shared" si="1"/>
        <v>0</v>
      </c>
      <c r="L32" s="107">
        <f t="shared" si="1"/>
        <v>0</v>
      </c>
      <c r="M32" s="107">
        <f>SUM(M5:M31)</f>
        <v>0</v>
      </c>
    </row>
    <row r="33" spans="1:13" ht="21" customHeight="1" thickTop="1" thickBot="1" x14ac:dyDescent="0.35">
      <c r="A33" s="101"/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8">
        <f>+Budget!D7</f>
        <v>0</v>
      </c>
      <c r="M33" s="104">
        <f>+L33</f>
        <v>0</v>
      </c>
    </row>
    <row r="34" spans="1:13" ht="21.75" thickTop="1" x14ac:dyDescent="0.35">
      <c r="A34" s="17"/>
      <c r="B34" s="18" t="s">
        <v>116</v>
      </c>
      <c r="C34" s="109">
        <f>+C32</f>
        <v>0</v>
      </c>
      <c r="D34" s="109">
        <f t="shared" ref="D34:K34" si="2">+D32</f>
        <v>0</v>
      </c>
      <c r="E34" s="109">
        <f t="shared" si="2"/>
        <v>0</v>
      </c>
      <c r="F34" s="109">
        <f t="shared" si="2"/>
        <v>0</v>
      </c>
      <c r="G34" s="109">
        <f t="shared" si="2"/>
        <v>0</v>
      </c>
      <c r="H34" s="109">
        <f t="shared" si="2"/>
        <v>0</v>
      </c>
      <c r="I34" s="109">
        <f t="shared" si="2"/>
        <v>0</v>
      </c>
      <c r="J34" s="109">
        <f t="shared" si="2"/>
        <v>0</v>
      </c>
      <c r="K34" s="109">
        <f t="shared" si="2"/>
        <v>0</v>
      </c>
      <c r="L34" s="109">
        <f>+L32+L33</f>
        <v>0</v>
      </c>
      <c r="M34" s="109">
        <f>+M32+M33</f>
        <v>0</v>
      </c>
    </row>
    <row r="35" spans="1:13" x14ac:dyDescent="0.25">
      <c r="B35" s="9"/>
    </row>
    <row r="36" spans="1:13" x14ac:dyDescent="0.25">
      <c r="B36" s="9"/>
    </row>
    <row r="37" spans="1:13" x14ac:dyDescent="0.25">
      <c r="B37" s="9"/>
    </row>
    <row r="38" spans="1:13" x14ac:dyDescent="0.25">
      <c r="B38" s="9"/>
    </row>
    <row r="39" spans="1:13" x14ac:dyDescent="0.25">
      <c r="B39" s="9"/>
    </row>
    <row r="40" spans="1:13" x14ac:dyDescent="0.25">
      <c r="B40" s="9"/>
    </row>
    <row r="41" spans="1:13" x14ac:dyDescent="0.25">
      <c r="B41" s="9"/>
    </row>
    <row r="42" spans="1:13" x14ac:dyDescent="0.25">
      <c r="B42" s="9"/>
    </row>
    <row r="43" spans="1:13" x14ac:dyDescent="0.25">
      <c r="B43" s="9"/>
    </row>
    <row r="44" spans="1:13" x14ac:dyDescent="0.25">
      <c r="B44" s="9"/>
    </row>
    <row r="45" spans="1:13" x14ac:dyDescent="0.25">
      <c r="B45" s="9"/>
    </row>
    <row r="46" spans="1:13" x14ac:dyDescent="0.25">
      <c r="B46" s="9"/>
    </row>
    <row r="47" spans="1:13" x14ac:dyDescent="0.25">
      <c r="B47" s="9"/>
    </row>
    <row r="48" spans="1:13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</sheetData>
  <sheetProtection sheet="1" formatColumns="0" formatRows="0"/>
  <mergeCells count="3">
    <mergeCell ref="A2:M2"/>
    <mergeCell ref="A1:B1"/>
    <mergeCell ref="C1:M1"/>
  </mergeCells>
  <dataValidations count="1">
    <dataValidation type="list" allowBlank="1" showInputMessage="1" showErrorMessage="1" sqref="B5:B31" xr:uid="{00000000-0002-0000-0100-000000000000}">
      <formula1>$A$3:$A$62</formula1>
    </dataValidation>
  </dataValidations>
  <pageMargins left="0.2" right="0.2" top="0.25" bottom="0.25" header="0.3" footer="0.3"/>
  <pageSetup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Codes!$A$4:$A$29</xm:f>
          </x14:formula1>
          <xm:sqref>A32:A64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S64"/>
  <sheetViews>
    <sheetView zoomScale="70" zoomScaleNormal="70" workbookViewId="0">
      <pane xSplit="2" ySplit="4" topLeftCell="C17" activePane="bottomRight" state="frozen"/>
      <selection activeCell="D12" sqref="D12"/>
      <selection pane="topRight" activeCell="D12" sqref="D12"/>
      <selection pane="bottomLeft" activeCell="D12" sqref="D12"/>
      <selection pane="bottomRight" activeCell="B33" sqref="B33"/>
    </sheetView>
  </sheetViews>
  <sheetFormatPr defaultRowHeight="15" x14ac:dyDescent="0.25"/>
  <cols>
    <col min="1" max="1" width="19.140625" style="26" customWidth="1"/>
    <col min="2" max="2" width="47" style="8" customWidth="1"/>
    <col min="3" max="3" width="19.28515625" style="26" customWidth="1"/>
    <col min="4" max="13" width="18.5703125" style="26" customWidth="1"/>
    <col min="14" max="16384" width="9.140625" style="26"/>
  </cols>
  <sheetData>
    <row r="1" spans="1:19" s="7" customFormat="1" ht="31.5" x14ac:dyDescent="0.5">
      <c r="A1" s="140" t="str">
        <f>Codes!C1</f>
        <v>[Enter Grantee Name]</v>
      </c>
      <c r="B1" s="140"/>
      <c r="C1" s="140" t="str">
        <f>+Codes!A1&amp;" "&amp;S1</f>
        <v>Vermont Adult Education and Literacy 3272 - ADP</v>
      </c>
      <c r="D1" s="140"/>
      <c r="E1" s="140"/>
      <c r="F1" s="140"/>
      <c r="G1" s="140"/>
      <c r="H1" s="140"/>
      <c r="I1" s="140"/>
      <c r="J1" s="140"/>
      <c r="K1" s="140"/>
      <c r="L1" s="140"/>
      <c r="M1" s="140"/>
      <c r="S1" s="7" t="str">
        <f>+Codes!E5</f>
        <v>3272 - ADP</v>
      </c>
    </row>
    <row r="2" spans="1:19" s="7" customFormat="1" ht="28.5" x14ac:dyDescent="0.45">
      <c r="A2" s="139" t="str">
        <f>+Budget!C2</f>
        <v>FY2021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9" ht="18.75" x14ac:dyDescent="0.3">
      <c r="A3" s="24"/>
      <c r="B3" s="25"/>
      <c r="C3" s="19">
        <v>100</v>
      </c>
      <c r="D3" s="19">
        <v>200</v>
      </c>
      <c r="E3" s="19">
        <v>300</v>
      </c>
      <c r="F3" s="19">
        <v>400</v>
      </c>
      <c r="G3" s="19">
        <v>500</v>
      </c>
      <c r="H3" s="19">
        <v>600</v>
      </c>
      <c r="I3" s="19">
        <v>700</v>
      </c>
      <c r="J3" s="19">
        <v>730</v>
      </c>
      <c r="K3" s="19">
        <v>800</v>
      </c>
      <c r="L3" s="19">
        <v>900</v>
      </c>
      <c r="M3" s="20"/>
    </row>
    <row r="4" spans="1:19" ht="75" x14ac:dyDescent="0.3">
      <c r="A4" s="22" t="s">
        <v>0</v>
      </c>
      <c r="B4" s="23" t="s">
        <v>1</v>
      </c>
      <c r="C4" s="21" t="s">
        <v>52</v>
      </c>
      <c r="D4" s="21" t="s">
        <v>53</v>
      </c>
      <c r="E4" s="21" t="s">
        <v>54</v>
      </c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</row>
    <row r="5" spans="1:19" ht="21" x14ac:dyDescent="0.35">
      <c r="A5" s="41">
        <f>IF(Codes!A4="","",Codes!A4)</f>
        <v>1000</v>
      </c>
      <c r="B5" s="42" t="str">
        <f>+Codes!B4</f>
        <v>Instruction</v>
      </c>
      <c r="C5" s="43">
        <f>IF($A5="",0,SUMIFS(Budget!$I$14:$I$413,Budget!$A$14:$A$413,'3272 - ADP'!$A5,Budget!$B$14:$B$413,'3272 - ADP'!C$3,Budget!$E$14:$E$413,'3272 - ADP'!$S$1))</f>
        <v>0</v>
      </c>
      <c r="D5" s="43">
        <f>IF($A5="",0,SUMIFS(Budget!$I$14:$I$413,Budget!$A$14:$A$413,'3272 - ADP'!$A5,Budget!$B$14:$B$413,'3272 - ADP'!D$3,Budget!$E$14:$E$413,'3272 - ADP'!$S$1))</f>
        <v>0</v>
      </c>
      <c r="E5" s="43">
        <f>IF($A5="",0,SUMIFS(Budget!$I$14:$I$413,Budget!$A$14:$A$413,'3272 - ADP'!$A5,Budget!$B$14:$B$413,'3272 - ADP'!E$3,Budget!$E$14:$E$413,'3272 - ADP'!$S$1))</f>
        <v>0</v>
      </c>
      <c r="F5" s="43">
        <f>IF($A5="",0,SUMIFS(Budget!$I$14:$I$413,Budget!$A$14:$A$413,'3272 - ADP'!$A5,Budget!$B$14:$B$413,'3272 - ADP'!F$3,Budget!$E$14:$E$413,'3272 - ADP'!$S$1))</f>
        <v>0</v>
      </c>
      <c r="G5" s="43">
        <f>IF($A5="",0,SUMIFS(Budget!$I$14:$I$413,Budget!$A$14:$A$413,'3272 - ADP'!$A5,Budget!$B$14:$B$413,'3272 - ADP'!G$3,Budget!$E$14:$E$413,'3272 - ADP'!$S$1))</f>
        <v>0</v>
      </c>
      <c r="H5" s="43">
        <f>IF($A5="",0,SUMIFS(Budget!$I$14:$I$413,Budget!$A$14:$A$413,'3272 - ADP'!$A5,Budget!$B$14:$B$413,'3272 - ADP'!H$3,Budget!$E$14:$E$413,'3272 - ADP'!$S$1))</f>
        <v>0</v>
      </c>
      <c r="I5" s="43">
        <f>IF($A5="",0,SUMIFS(Budget!$I$14:$I$413,Budget!$A$14:$A$413,'3272 - ADP'!$A5,Budget!$B$14:$B$413,'3272 - ADP'!I$3,Budget!$E$14:$E$413,'3272 - ADP'!$S$1))</f>
        <v>0</v>
      </c>
      <c r="J5" s="43">
        <f>IF($A5="",0,SUMIFS(Budget!$I$14:$I$413,Budget!$A$14:$A$413,'3272 - ADP'!$A5,Budget!$B$14:$B$413,'3272 - ADP'!J$3,Budget!$E$14:$E$413,'3272 - ADP'!$S$1))</f>
        <v>0</v>
      </c>
      <c r="K5" s="43">
        <f>IF($A5="",0,SUMIFS(Budget!$I$14:$I$413,Budget!$A$14:$A$413,'3272 - ADP'!$A5,Budget!$B$14:$B$413,'3272 - ADP'!K$3,Budget!$E$14:$E$413,'3272 - ADP'!$S$1))</f>
        <v>0</v>
      </c>
      <c r="L5" s="43">
        <f>IF($A5="",0,SUMIFS(Budget!$I$14:$I$413,Budget!$A$14:$A$413,'3272 - ADP'!$A5,Budget!$B$14:$B$413,'3272 - ADP'!L$3,Budget!$E$14:$E$413,'3272 - ADP'!$S$1))</f>
        <v>0</v>
      </c>
      <c r="M5" s="16">
        <f>SUM(C5:L5)</f>
        <v>0</v>
      </c>
    </row>
    <row r="6" spans="1:19" ht="21" x14ac:dyDescent="0.35">
      <c r="A6" s="41">
        <f>IF(Codes!A5="","",Codes!A5)</f>
        <v>2110</v>
      </c>
      <c r="B6" s="42" t="str">
        <f>+Codes!B5</f>
        <v>Attendance and Social Work Services</v>
      </c>
      <c r="C6" s="43">
        <f>IF($A6="",0,SUMIFS(Budget!$I$14:$I$413,Budget!$A$14:$A$413,'3272 - ADP'!$A6,Budget!$B$14:$B$413,'3272 - ADP'!C$3,Budget!$E$14:$E$413,'3272 - ADP'!$S$1))</f>
        <v>0</v>
      </c>
      <c r="D6" s="43">
        <f>IF($A6="",0,SUMIFS(Budget!$I$14:$I$413,Budget!$A$14:$A$413,'3272 - ADP'!$A6,Budget!$B$14:$B$413,'3272 - ADP'!D$3,Budget!$E$14:$E$413,'3272 - ADP'!$S$1))</f>
        <v>0</v>
      </c>
      <c r="E6" s="43">
        <f>IF($A6="",0,SUMIFS(Budget!$I$14:$I$413,Budget!$A$14:$A$413,'3272 - ADP'!$A6,Budget!$B$14:$B$413,'3272 - ADP'!E$3,Budget!$E$14:$E$413,'3272 - ADP'!$S$1))</f>
        <v>0</v>
      </c>
      <c r="F6" s="43">
        <f>IF($A6="",0,SUMIFS(Budget!$I$14:$I$413,Budget!$A$14:$A$413,'3272 - ADP'!$A6,Budget!$B$14:$B$413,'3272 - ADP'!F$3,Budget!$E$14:$E$413,'3272 - ADP'!$S$1))</f>
        <v>0</v>
      </c>
      <c r="G6" s="43">
        <f>IF($A6="",0,SUMIFS(Budget!$I$14:$I$413,Budget!$A$14:$A$413,'3272 - ADP'!$A6,Budget!$B$14:$B$413,'3272 - ADP'!G$3,Budget!$E$14:$E$413,'3272 - ADP'!$S$1))</f>
        <v>0</v>
      </c>
      <c r="H6" s="43">
        <f>IF($A6="",0,SUMIFS(Budget!$I$14:$I$413,Budget!$A$14:$A$413,'3272 - ADP'!$A6,Budget!$B$14:$B$413,'3272 - ADP'!H$3,Budget!$E$14:$E$413,'3272 - ADP'!$S$1))</f>
        <v>0</v>
      </c>
      <c r="I6" s="43">
        <f>IF($A6="",0,SUMIFS(Budget!$I$14:$I$413,Budget!$A$14:$A$413,'3272 - ADP'!$A6,Budget!$B$14:$B$413,'3272 - ADP'!I$3,Budget!$E$14:$E$413,'3272 - ADP'!$S$1))</f>
        <v>0</v>
      </c>
      <c r="J6" s="43">
        <f>IF($A6="",0,SUMIFS(Budget!$I$14:$I$413,Budget!$A$14:$A$413,'3272 - ADP'!$A6,Budget!$B$14:$B$413,'3272 - ADP'!J$3,Budget!$E$14:$E$413,'3272 - ADP'!$S$1))</f>
        <v>0</v>
      </c>
      <c r="K6" s="43">
        <f>IF($A6="",0,SUMIFS(Budget!$I$14:$I$413,Budget!$A$14:$A$413,'3272 - ADP'!$A6,Budget!$B$14:$B$413,'3272 - ADP'!K$3,Budget!$E$14:$E$413,'3272 - ADP'!$S$1))</f>
        <v>0</v>
      </c>
      <c r="L6" s="43">
        <f>IF($A6="",0,SUMIFS(Budget!$I$14:$I$413,Budget!$A$14:$A$413,'3272 - ADP'!$A6,Budget!$B$14:$B$413,'3272 - ADP'!L$3,Budget!$E$14:$E$413,'3272 - ADP'!$S$1))</f>
        <v>0</v>
      </c>
      <c r="M6" s="16">
        <f t="shared" ref="M6:M31" si="0">SUM(C6:L6)</f>
        <v>0</v>
      </c>
    </row>
    <row r="7" spans="1:19" ht="42" x14ac:dyDescent="0.35">
      <c r="A7" s="41">
        <f>IF(Codes!A6="","",Codes!A6)</f>
        <v>2120</v>
      </c>
      <c r="B7" s="42" t="str">
        <f>+Codes!B6</f>
        <v>Guidance Services</v>
      </c>
      <c r="C7" s="43">
        <f>IF($A7="",0,SUMIFS(Budget!$I$14:$I$413,Budget!$A$14:$A$413,'3272 - ADP'!$A7,Budget!$B$14:$B$413,'3272 - ADP'!C$3,Budget!$E$14:$E$413,'3272 - ADP'!$S$1))</f>
        <v>0</v>
      </c>
      <c r="D7" s="43">
        <f>IF($A7="",0,SUMIFS(Budget!$I$14:$I$413,Budget!$A$14:$A$413,'3272 - ADP'!$A7,Budget!$B$14:$B$413,'3272 - ADP'!D$3,Budget!$E$14:$E$413,'3272 - ADP'!$S$1))</f>
        <v>0</v>
      </c>
      <c r="E7" s="43">
        <f>IF($A7="",0,SUMIFS(Budget!$I$14:$I$413,Budget!$A$14:$A$413,'3272 - ADP'!$A7,Budget!$B$14:$B$413,'3272 - ADP'!E$3,Budget!$E$14:$E$413,'3272 - ADP'!$S$1))</f>
        <v>0</v>
      </c>
      <c r="F7" s="43">
        <f>IF($A7="",0,SUMIFS(Budget!$I$14:$I$413,Budget!$A$14:$A$413,'3272 - ADP'!$A7,Budget!$B$14:$B$413,'3272 - ADP'!F$3,Budget!$E$14:$E$413,'3272 - ADP'!$S$1))</f>
        <v>0</v>
      </c>
      <c r="G7" s="43">
        <f>IF($A7="",0,SUMIFS(Budget!$I$14:$I$413,Budget!$A$14:$A$413,'3272 - ADP'!$A7,Budget!$B$14:$B$413,'3272 - ADP'!G$3,Budget!$E$14:$E$413,'3272 - ADP'!$S$1))</f>
        <v>0</v>
      </c>
      <c r="H7" s="43">
        <f>IF($A7="",0,SUMIFS(Budget!$I$14:$I$413,Budget!$A$14:$A$413,'3272 - ADP'!$A7,Budget!$B$14:$B$413,'3272 - ADP'!H$3,Budget!$E$14:$E$413,'3272 - ADP'!$S$1))</f>
        <v>0</v>
      </c>
      <c r="I7" s="43">
        <f>IF($A7="",0,SUMIFS(Budget!$I$14:$I$413,Budget!$A$14:$A$413,'3272 - ADP'!$A7,Budget!$B$14:$B$413,'3272 - ADP'!I$3,Budget!$E$14:$E$413,'3272 - ADP'!$S$1))</f>
        <v>0</v>
      </c>
      <c r="J7" s="43">
        <f>IF($A7="",0,SUMIFS(Budget!$I$14:$I$413,Budget!$A$14:$A$413,'3272 - ADP'!$A7,Budget!$B$14:$B$413,'3272 - ADP'!J$3,Budget!$E$14:$E$413,'3272 - ADP'!$S$1))</f>
        <v>0</v>
      </c>
      <c r="K7" s="43">
        <f>IF($A7="",0,SUMIFS(Budget!$I$14:$I$413,Budget!$A$14:$A$413,'3272 - ADP'!$A7,Budget!$B$14:$B$413,'3272 - ADP'!K$3,Budget!$E$14:$E$413,'3272 - ADP'!$S$1))</f>
        <v>0</v>
      </c>
      <c r="L7" s="43">
        <f>IF($A7="",0,SUMIFS(Budget!$I$14:$I$413,Budget!$A$14:$A$413,'3272 - ADP'!$A7,Budget!$B$14:$B$413,'3272 - ADP'!L$3,Budget!$E$14:$E$413,'3272 - ADP'!$S$1))</f>
        <v>0</v>
      </c>
      <c r="M7" s="16">
        <f t="shared" si="0"/>
        <v>0</v>
      </c>
    </row>
    <row r="8" spans="1:19" ht="42" x14ac:dyDescent="0.35">
      <c r="A8" s="41">
        <f>IF(Codes!A7="","",Codes!A7)</f>
        <v>2190</v>
      </c>
      <c r="B8" s="42" t="str">
        <f>+Codes!B7</f>
        <v>Other Support Services - Students</v>
      </c>
      <c r="C8" s="43">
        <f>IF($A8="",0,SUMIFS(Budget!$I$14:$I$413,Budget!$A$14:$A$413,'3272 - ADP'!$A8,Budget!$B$14:$B$413,'3272 - ADP'!C$3,Budget!$E$14:$E$413,'3272 - ADP'!$S$1))</f>
        <v>0</v>
      </c>
      <c r="D8" s="43">
        <f>IF($A8="",0,SUMIFS(Budget!$I$14:$I$413,Budget!$A$14:$A$413,'3272 - ADP'!$A8,Budget!$B$14:$B$413,'3272 - ADP'!D$3,Budget!$E$14:$E$413,'3272 - ADP'!$S$1))</f>
        <v>0</v>
      </c>
      <c r="E8" s="43">
        <f>IF($A8="",0,SUMIFS(Budget!$I$14:$I$413,Budget!$A$14:$A$413,'3272 - ADP'!$A8,Budget!$B$14:$B$413,'3272 - ADP'!E$3,Budget!$E$14:$E$413,'3272 - ADP'!$S$1))</f>
        <v>0</v>
      </c>
      <c r="F8" s="43">
        <f>IF($A8="",0,SUMIFS(Budget!$I$14:$I$413,Budget!$A$14:$A$413,'3272 - ADP'!$A8,Budget!$B$14:$B$413,'3272 - ADP'!F$3,Budget!$E$14:$E$413,'3272 - ADP'!$S$1))</f>
        <v>0</v>
      </c>
      <c r="G8" s="43">
        <f>IF($A8="",0,SUMIFS(Budget!$I$14:$I$413,Budget!$A$14:$A$413,'3272 - ADP'!$A8,Budget!$B$14:$B$413,'3272 - ADP'!G$3,Budget!$E$14:$E$413,'3272 - ADP'!$S$1))</f>
        <v>0</v>
      </c>
      <c r="H8" s="43">
        <f>IF($A8="",0,SUMIFS(Budget!$I$14:$I$413,Budget!$A$14:$A$413,'3272 - ADP'!$A8,Budget!$B$14:$B$413,'3272 - ADP'!H$3,Budget!$E$14:$E$413,'3272 - ADP'!$S$1))</f>
        <v>0</v>
      </c>
      <c r="I8" s="43">
        <f>IF($A8="",0,SUMIFS(Budget!$I$14:$I$413,Budget!$A$14:$A$413,'3272 - ADP'!$A8,Budget!$B$14:$B$413,'3272 - ADP'!I$3,Budget!$E$14:$E$413,'3272 - ADP'!$S$1))</f>
        <v>0</v>
      </c>
      <c r="J8" s="43">
        <f>IF($A8="",0,SUMIFS(Budget!$I$14:$I$413,Budget!$A$14:$A$413,'3272 - ADP'!$A8,Budget!$B$14:$B$413,'3272 - ADP'!J$3,Budget!$E$14:$E$413,'3272 - ADP'!$S$1))</f>
        <v>0</v>
      </c>
      <c r="K8" s="43">
        <f>IF($A8="",0,SUMIFS(Budget!$I$14:$I$413,Budget!$A$14:$A$413,'3272 - ADP'!$A8,Budget!$B$14:$B$413,'3272 - ADP'!K$3,Budget!$E$14:$E$413,'3272 - ADP'!$S$1))</f>
        <v>0</v>
      </c>
      <c r="L8" s="43">
        <f>IF($A8="",0,SUMIFS(Budget!$I$14:$I$413,Budget!$A$14:$A$413,'3272 - ADP'!$A8,Budget!$B$14:$B$413,'3272 - ADP'!L$3,Budget!$E$14:$E$413,'3272 - ADP'!$S$1))</f>
        <v>0</v>
      </c>
      <c r="M8" s="16">
        <f t="shared" si="0"/>
        <v>0</v>
      </c>
    </row>
    <row r="9" spans="1:19" ht="21" x14ac:dyDescent="0.35">
      <c r="A9" s="41">
        <f>IF(Codes!A8="","",Codes!A8)</f>
        <v>2212</v>
      </c>
      <c r="B9" s="42" t="str">
        <f>+Codes!B8</f>
        <v>Instruction and Curriculum Development</v>
      </c>
      <c r="C9" s="43">
        <f>IF($A9="",0,SUMIFS(Budget!$I$14:$I$413,Budget!$A$14:$A$413,'3272 - ADP'!$A9,Budget!$B$14:$B$413,'3272 - ADP'!C$3,Budget!$E$14:$E$413,'3272 - ADP'!$S$1))</f>
        <v>0</v>
      </c>
      <c r="D9" s="43">
        <f>IF($A9="",0,SUMIFS(Budget!$I$14:$I$413,Budget!$A$14:$A$413,'3272 - ADP'!$A9,Budget!$B$14:$B$413,'3272 - ADP'!D$3,Budget!$E$14:$E$413,'3272 - ADP'!$S$1))</f>
        <v>0</v>
      </c>
      <c r="E9" s="43">
        <f>IF($A9="",0,SUMIFS(Budget!$I$14:$I$413,Budget!$A$14:$A$413,'3272 - ADP'!$A9,Budget!$B$14:$B$413,'3272 - ADP'!E$3,Budget!$E$14:$E$413,'3272 - ADP'!$S$1))</f>
        <v>0</v>
      </c>
      <c r="F9" s="43">
        <f>IF($A9="",0,SUMIFS(Budget!$I$14:$I$413,Budget!$A$14:$A$413,'3272 - ADP'!$A9,Budget!$B$14:$B$413,'3272 - ADP'!F$3,Budget!$E$14:$E$413,'3272 - ADP'!$S$1))</f>
        <v>0</v>
      </c>
      <c r="G9" s="43">
        <f>IF($A9="",0,SUMIFS(Budget!$I$14:$I$413,Budget!$A$14:$A$413,'3272 - ADP'!$A9,Budget!$B$14:$B$413,'3272 - ADP'!G$3,Budget!$E$14:$E$413,'3272 - ADP'!$S$1))</f>
        <v>0</v>
      </c>
      <c r="H9" s="43">
        <f>IF($A9="",0,SUMIFS(Budget!$I$14:$I$413,Budget!$A$14:$A$413,'3272 - ADP'!$A9,Budget!$B$14:$B$413,'3272 - ADP'!H$3,Budget!$E$14:$E$413,'3272 - ADP'!$S$1))</f>
        <v>0</v>
      </c>
      <c r="I9" s="43">
        <f>IF($A9="",0,SUMIFS(Budget!$I$14:$I$413,Budget!$A$14:$A$413,'3272 - ADP'!$A9,Budget!$B$14:$B$413,'3272 - ADP'!I$3,Budget!$E$14:$E$413,'3272 - ADP'!$S$1))</f>
        <v>0</v>
      </c>
      <c r="J9" s="43">
        <f>IF($A9="",0,SUMIFS(Budget!$I$14:$I$413,Budget!$A$14:$A$413,'3272 - ADP'!$A9,Budget!$B$14:$B$413,'3272 - ADP'!J$3,Budget!$E$14:$E$413,'3272 - ADP'!$S$1))</f>
        <v>0</v>
      </c>
      <c r="K9" s="43">
        <f>IF($A9="",0,SUMIFS(Budget!$I$14:$I$413,Budget!$A$14:$A$413,'3272 - ADP'!$A9,Budget!$B$14:$B$413,'3272 - ADP'!K$3,Budget!$E$14:$E$413,'3272 - ADP'!$S$1))</f>
        <v>0</v>
      </c>
      <c r="L9" s="43">
        <f>IF($A9="",0,SUMIFS(Budget!$I$14:$I$413,Budget!$A$14:$A$413,'3272 - ADP'!$A9,Budget!$B$14:$B$413,'3272 - ADP'!L$3,Budget!$E$14:$E$413,'3272 - ADP'!$S$1))</f>
        <v>0</v>
      </c>
      <c r="M9" s="16">
        <f t="shared" si="0"/>
        <v>0</v>
      </c>
    </row>
    <row r="10" spans="1:19" ht="21" x14ac:dyDescent="0.35">
      <c r="A10" s="41">
        <f>IF(Codes!A9="","",Codes!A9)</f>
        <v>2213</v>
      </c>
      <c r="B10" s="42" t="str">
        <f>+Codes!B9</f>
        <v>Instructional Staff Training</v>
      </c>
      <c r="C10" s="43">
        <f>IF($A10="",0,SUMIFS(Budget!$I$14:$I$413,Budget!$A$14:$A$413,'3272 - ADP'!$A10,Budget!$B$14:$B$413,'3272 - ADP'!C$3,Budget!$E$14:$E$413,'3272 - ADP'!$S$1))</f>
        <v>0</v>
      </c>
      <c r="D10" s="43">
        <f>IF($A10="",0,SUMIFS(Budget!$I$14:$I$413,Budget!$A$14:$A$413,'3272 - ADP'!$A10,Budget!$B$14:$B$413,'3272 - ADP'!D$3,Budget!$E$14:$E$413,'3272 - ADP'!$S$1))</f>
        <v>0</v>
      </c>
      <c r="E10" s="43">
        <f>IF($A10="",0,SUMIFS(Budget!$I$14:$I$413,Budget!$A$14:$A$413,'3272 - ADP'!$A10,Budget!$B$14:$B$413,'3272 - ADP'!E$3,Budget!$E$14:$E$413,'3272 - ADP'!$S$1))</f>
        <v>0</v>
      </c>
      <c r="F10" s="43">
        <f>IF($A10="",0,SUMIFS(Budget!$I$14:$I$413,Budget!$A$14:$A$413,'3272 - ADP'!$A10,Budget!$B$14:$B$413,'3272 - ADP'!F$3,Budget!$E$14:$E$413,'3272 - ADP'!$S$1))</f>
        <v>0</v>
      </c>
      <c r="G10" s="43">
        <f>IF($A10="",0,SUMIFS(Budget!$I$14:$I$413,Budget!$A$14:$A$413,'3272 - ADP'!$A10,Budget!$B$14:$B$413,'3272 - ADP'!G$3,Budget!$E$14:$E$413,'3272 - ADP'!$S$1))</f>
        <v>0</v>
      </c>
      <c r="H10" s="43">
        <f>IF($A10="",0,SUMIFS(Budget!$I$14:$I$413,Budget!$A$14:$A$413,'3272 - ADP'!$A10,Budget!$B$14:$B$413,'3272 - ADP'!H$3,Budget!$E$14:$E$413,'3272 - ADP'!$S$1))</f>
        <v>0</v>
      </c>
      <c r="I10" s="43">
        <f>IF($A10="",0,SUMIFS(Budget!$I$14:$I$413,Budget!$A$14:$A$413,'3272 - ADP'!$A10,Budget!$B$14:$B$413,'3272 - ADP'!I$3,Budget!$E$14:$E$413,'3272 - ADP'!$S$1))</f>
        <v>0</v>
      </c>
      <c r="J10" s="43">
        <f>IF($A10="",0,SUMIFS(Budget!$I$14:$I$413,Budget!$A$14:$A$413,'3272 - ADP'!$A10,Budget!$B$14:$B$413,'3272 - ADP'!J$3,Budget!$E$14:$E$413,'3272 - ADP'!$S$1))</f>
        <v>0</v>
      </c>
      <c r="K10" s="43">
        <f>IF($A10="",0,SUMIFS(Budget!$I$14:$I$413,Budget!$A$14:$A$413,'3272 - ADP'!$A10,Budget!$B$14:$B$413,'3272 - ADP'!K$3,Budget!$E$14:$E$413,'3272 - ADP'!$S$1))</f>
        <v>0</v>
      </c>
      <c r="L10" s="43">
        <f>IF($A10="",0,SUMIFS(Budget!$I$14:$I$413,Budget!$A$14:$A$413,'3272 - ADP'!$A10,Budget!$B$14:$B$413,'3272 - ADP'!L$3,Budget!$E$14:$E$413,'3272 - ADP'!$S$1))</f>
        <v>0</v>
      </c>
      <c r="M10" s="16">
        <f t="shared" si="0"/>
        <v>0</v>
      </c>
    </row>
    <row r="11" spans="1:19" ht="21" x14ac:dyDescent="0.35">
      <c r="A11" s="41">
        <f>IF(Codes!A10="","",Codes!A10)</f>
        <v>2219</v>
      </c>
      <c r="B11" s="42" t="str">
        <f>+Codes!B10</f>
        <v>Other Improvement of Instruction Services</v>
      </c>
      <c r="C11" s="43">
        <f>IF($A11="",0,SUMIFS(Budget!$I$14:$I$413,Budget!$A$14:$A$413,'3272 - ADP'!$A11,Budget!$B$14:$B$413,'3272 - ADP'!C$3,Budget!$E$14:$E$413,'3272 - ADP'!$S$1))</f>
        <v>0</v>
      </c>
      <c r="D11" s="43">
        <f>IF($A11="",0,SUMIFS(Budget!$I$14:$I$413,Budget!$A$14:$A$413,'3272 - ADP'!$A11,Budget!$B$14:$B$413,'3272 - ADP'!D$3,Budget!$E$14:$E$413,'3272 - ADP'!$S$1))</f>
        <v>0</v>
      </c>
      <c r="E11" s="43">
        <f>IF($A11="",0,SUMIFS(Budget!$I$14:$I$413,Budget!$A$14:$A$413,'3272 - ADP'!$A11,Budget!$B$14:$B$413,'3272 - ADP'!E$3,Budget!$E$14:$E$413,'3272 - ADP'!$S$1))</f>
        <v>0</v>
      </c>
      <c r="F11" s="43">
        <f>IF($A11="",0,SUMIFS(Budget!$I$14:$I$413,Budget!$A$14:$A$413,'3272 - ADP'!$A11,Budget!$B$14:$B$413,'3272 - ADP'!F$3,Budget!$E$14:$E$413,'3272 - ADP'!$S$1))</f>
        <v>0</v>
      </c>
      <c r="G11" s="43">
        <f>IF($A11="",0,SUMIFS(Budget!$I$14:$I$413,Budget!$A$14:$A$413,'3272 - ADP'!$A11,Budget!$B$14:$B$413,'3272 - ADP'!G$3,Budget!$E$14:$E$413,'3272 - ADP'!$S$1))</f>
        <v>0</v>
      </c>
      <c r="H11" s="43">
        <f>IF($A11="",0,SUMIFS(Budget!$I$14:$I$413,Budget!$A$14:$A$413,'3272 - ADP'!$A11,Budget!$B$14:$B$413,'3272 - ADP'!H$3,Budget!$E$14:$E$413,'3272 - ADP'!$S$1))</f>
        <v>0</v>
      </c>
      <c r="I11" s="43">
        <f>IF($A11="",0,SUMIFS(Budget!$I$14:$I$413,Budget!$A$14:$A$413,'3272 - ADP'!$A11,Budget!$B$14:$B$413,'3272 - ADP'!I$3,Budget!$E$14:$E$413,'3272 - ADP'!$S$1))</f>
        <v>0</v>
      </c>
      <c r="J11" s="43">
        <f>IF($A11="",0,SUMIFS(Budget!$I$14:$I$413,Budget!$A$14:$A$413,'3272 - ADP'!$A11,Budget!$B$14:$B$413,'3272 - ADP'!J$3,Budget!$E$14:$E$413,'3272 - ADP'!$S$1))</f>
        <v>0</v>
      </c>
      <c r="K11" s="43">
        <f>IF($A11="",0,SUMIFS(Budget!$I$14:$I$413,Budget!$A$14:$A$413,'3272 - ADP'!$A11,Budget!$B$14:$B$413,'3272 - ADP'!K$3,Budget!$E$14:$E$413,'3272 - ADP'!$S$1))</f>
        <v>0</v>
      </c>
      <c r="L11" s="43">
        <f>IF($A11="",0,SUMIFS(Budget!$I$14:$I$413,Budget!$A$14:$A$413,'3272 - ADP'!$A11,Budget!$B$14:$B$413,'3272 - ADP'!L$3,Budget!$E$14:$E$413,'3272 - ADP'!$S$1))</f>
        <v>0</v>
      </c>
      <c r="M11" s="16">
        <f t="shared" si="0"/>
        <v>0</v>
      </c>
    </row>
    <row r="12" spans="1:19" ht="21" x14ac:dyDescent="0.35">
      <c r="A12" s="41">
        <f>IF(Codes!A11="","",Codes!A11)</f>
        <v>2230</v>
      </c>
      <c r="B12" s="42" t="str">
        <f>+Codes!B11</f>
        <v>Instruction - Related Technology</v>
      </c>
      <c r="C12" s="43">
        <f>IF($A12="",0,SUMIFS(Budget!$I$14:$I$413,Budget!$A$14:$A$413,'3272 - ADP'!$A12,Budget!$B$14:$B$413,'3272 - ADP'!C$3,Budget!$E$14:$E$413,'3272 - ADP'!$S$1))</f>
        <v>0</v>
      </c>
      <c r="D12" s="43">
        <f>IF($A12="",0,SUMIFS(Budget!$I$14:$I$413,Budget!$A$14:$A$413,'3272 - ADP'!$A12,Budget!$B$14:$B$413,'3272 - ADP'!D$3,Budget!$E$14:$E$413,'3272 - ADP'!$S$1))</f>
        <v>0</v>
      </c>
      <c r="E12" s="43">
        <f>IF($A12="",0,SUMIFS(Budget!$I$14:$I$413,Budget!$A$14:$A$413,'3272 - ADP'!$A12,Budget!$B$14:$B$413,'3272 - ADP'!E$3,Budget!$E$14:$E$413,'3272 - ADP'!$S$1))</f>
        <v>0</v>
      </c>
      <c r="F12" s="43">
        <f>IF($A12="",0,SUMIFS(Budget!$I$14:$I$413,Budget!$A$14:$A$413,'3272 - ADP'!$A12,Budget!$B$14:$B$413,'3272 - ADP'!F$3,Budget!$E$14:$E$413,'3272 - ADP'!$S$1))</f>
        <v>0</v>
      </c>
      <c r="G12" s="43">
        <f>IF($A12="",0,SUMIFS(Budget!$I$14:$I$413,Budget!$A$14:$A$413,'3272 - ADP'!$A12,Budget!$B$14:$B$413,'3272 - ADP'!G$3,Budget!$E$14:$E$413,'3272 - ADP'!$S$1))</f>
        <v>0</v>
      </c>
      <c r="H12" s="43">
        <f>IF($A12="",0,SUMIFS(Budget!$I$14:$I$413,Budget!$A$14:$A$413,'3272 - ADP'!$A12,Budget!$B$14:$B$413,'3272 - ADP'!H$3,Budget!$E$14:$E$413,'3272 - ADP'!$S$1))</f>
        <v>0</v>
      </c>
      <c r="I12" s="43">
        <f>IF($A12="",0,SUMIFS(Budget!$I$14:$I$413,Budget!$A$14:$A$413,'3272 - ADP'!$A12,Budget!$B$14:$B$413,'3272 - ADP'!I$3,Budget!$E$14:$E$413,'3272 - ADP'!$S$1))</f>
        <v>0</v>
      </c>
      <c r="J12" s="43">
        <f>IF($A12="",0,SUMIFS(Budget!$I$14:$I$413,Budget!$A$14:$A$413,'3272 - ADP'!$A12,Budget!$B$14:$B$413,'3272 - ADP'!J$3,Budget!$E$14:$E$413,'3272 - ADP'!$S$1))</f>
        <v>0</v>
      </c>
      <c r="K12" s="43">
        <f>IF($A12="",0,SUMIFS(Budget!$I$14:$I$413,Budget!$A$14:$A$413,'3272 - ADP'!$A12,Budget!$B$14:$B$413,'3272 - ADP'!K$3,Budget!$E$14:$E$413,'3272 - ADP'!$S$1))</f>
        <v>0</v>
      </c>
      <c r="L12" s="43">
        <f>IF($A12="",0,SUMIFS(Budget!$I$14:$I$413,Budget!$A$14:$A$413,'3272 - ADP'!$A12,Budget!$B$14:$B$413,'3272 - ADP'!L$3,Budget!$E$14:$E$413,'3272 - ADP'!$S$1))</f>
        <v>0</v>
      </c>
      <c r="M12" s="16">
        <f t="shared" si="0"/>
        <v>0</v>
      </c>
    </row>
    <row r="13" spans="1:19" ht="21" x14ac:dyDescent="0.35">
      <c r="A13" s="41">
        <f>IF(Codes!A12="","",Codes!A12)</f>
        <v>2240</v>
      </c>
      <c r="B13" s="42" t="str">
        <f>+Codes!B12</f>
        <v>Academic Student Assessment</v>
      </c>
      <c r="C13" s="43">
        <f>IF($A13="",0,SUMIFS(Budget!$I$14:$I$413,Budget!$A$14:$A$413,'3272 - ADP'!$A13,Budget!$B$14:$B$413,'3272 - ADP'!C$3,Budget!$E$14:$E$413,'3272 - ADP'!$S$1))</f>
        <v>0</v>
      </c>
      <c r="D13" s="43">
        <f>IF($A13="",0,SUMIFS(Budget!$I$14:$I$413,Budget!$A$14:$A$413,'3272 - ADP'!$A13,Budget!$B$14:$B$413,'3272 - ADP'!D$3,Budget!$E$14:$E$413,'3272 - ADP'!$S$1))</f>
        <v>0</v>
      </c>
      <c r="E13" s="43">
        <f>IF($A13="",0,SUMIFS(Budget!$I$14:$I$413,Budget!$A$14:$A$413,'3272 - ADP'!$A13,Budget!$B$14:$B$413,'3272 - ADP'!E$3,Budget!$E$14:$E$413,'3272 - ADP'!$S$1))</f>
        <v>0</v>
      </c>
      <c r="F13" s="43">
        <f>IF($A13="",0,SUMIFS(Budget!$I$14:$I$413,Budget!$A$14:$A$413,'3272 - ADP'!$A13,Budget!$B$14:$B$413,'3272 - ADP'!F$3,Budget!$E$14:$E$413,'3272 - ADP'!$S$1))</f>
        <v>0</v>
      </c>
      <c r="G13" s="43">
        <f>IF($A13="",0,SUMIFS(Budget!$I$14:$I$413,Budget!$A$14:$A$413,'3272 - ADP'!$A13,Budget!$B$14:$B$413,'3272 - ADP'!G$3,Budget!$E$14:$E$413,'3272 - ADP'!$S$1))</f>
        <v>0</v>
      </c>
      <c r="H13" s="43">
        <f>IF($A13="",0,SUMIFS(Budget!$I$14:$I$413,Budget!$A$14:$A$413,'3272 - ADP'!$A13,Budget!$B$14:$B$413,'3272 - ADP'!H$3,Budget!$E$14:$E$413,'3272 - ADP'!$S$1))</f>
        <v>0</v>
      </c>
      <c r="I13" s="43">
        <f>IF($A13="",0,SUMIFS(Budget!$I$14:$I$413,Budget!$A$14:$A$413,'3272 - ADP'!$A13,Budget!$B$14:$B$413,'3272 - ADP'!I$3,Budget!$E$14:$E$413,'3272 - ADP'!$S$1))</f>
        <v>0</v>
      </c>
      <c r="J13" s="43">
        <f>IF($A13="",0,SUMIFS(Budget!$I$14:$I$413,Budget!$A$14:$A$413,'3272 - ADP'!$A13,Budget!$B$14:$B$413,'3272 - ADP'!J$3,Budget!$E$14:$E$413,'3272 - ADP'!$S$1))</f>
        <v>0</v>
      </c>
      <c r="K13" s="43">
        <f>IF($A13="",0,SUMIFS(Budget!$I$14:$I$413,Budget!$A$14:$A$413,'3272 - ADP'!$A13,Budget!$B$14:$B$413,'3272 - ADP'!K$3,Budget!$E$14:$E$413,'3272 - ADP'!$S$1))</f>
        <v>0</v>
      </c>
      <c r="L13" s="43">
        <f>IF($A13="",0,SUMIFS(Budget!$I$14:$I$413,Budget!$A$14:$A$413,'3272 - ADP'!$A13,Budget!$B$14:$B$413,'3272 - ADP'!L$3,Budget!$E$14:$E$413,'3272 - ADP'!$S$1))</f>
        <v>0</v>
      </c>
      <c r="M13" s="16">
        <f t="shared" si="0"/>
        <v>0</v>
      </c>
    </row>
    <row r="14" spans="1:19" ht="42" x14ac:dyDescent="0.35">
      <c r="A14" s="41">
        <f>IF(Codes!A13="","",Codes!A13)</f>
        <v>2290</v>
      </c>
      <c r="B14" s="42" t="str">
        <f>+Codes!B13</f>
        <v>Other Support Services - Instructional Staff</v>
      </c>
      <c r="C14" s="43">
        <f>IF($A14="",0,SUMIFS(Budget!$I$14:$I$413,Budget!$A$14:$A$413,'3272 - ADP'!$A14,Budget!$B$14:$B$413,'3272 - ADP'!C$3,Budget!$E$14:$E$413,'3272 - ADP'!$S$1))</f>
        <v>0</v>
      </c>
      <c r="D14" s="43">
        <f>IF($A14="",0,SUMIFS(Budget!$I$14:$I$413,Budget!$A$14:$A$413,'3272 - ADP'!$A14,Budget!$B$14:$B$413,'3272 - ADP'!D$3,Budget!$E$14:$E$413,'3272 - ADP'!$S$1))</f>
        <v>0</v>
      </c>
      <c r="E14" s="43">
        <f>IF($A14="",0,SUMIFS(Budget!$I$14:$I$413,Budget!$A$14:$A$413,'3272 - ADP'!$A14,Budget!$B$14:$B$413,'3272 - ADP'!E$3,Budget!$E$14:$E$413,'3272 - ADP'!$S$1))</f>
        <v>0</v>
      </c>
      <c r="F14" s="43">
        <f>IF($A14="",0,SUMIFS(Budget!$I$14:$I$413,Budget!$A$14:$A$413,'3272 - ADP'!$A14,Budget!$B$14:$B$413,'3272 - ADP'!F$3,Budget!$E$14:$E$413,'3272 - ADP'!$S$1))</f>
        <v>0</v>
      </c>
      <c r="G14" s="43">
        <f>IF($A14="",0,SUMIFS(Budget!$I$14:$I$413,Budget!$A$14:$A$413,'3272 - ADP'!$A14,Budget!$B$14:$B$413,'3272 - ADP'!G$3,Budget!$E$14:$E$413,'3272 - ADP'!$S$1))</f>
        <v>0</v>
      </c>
      <c r="H14" s="43">
        <f>IF($A14="",0,SUMIFS(Budget!$I$14:$I$413,Budget!$A$14:$A$413,'3272 - ADP'!$A14,Budget!$B$14:$B$413,'3272 - ADP'!H$3,Budget!$E$14:$E$413,'3272 - ADP'!$S$1))</f>
        <v>0</v>
      </c>
      <c r="I14" s="43">
        <f>IF($A14="",0,SUMIFS(Budget!$I$14:$I$413,Budget!$A$14:$A$413,'3272 - ADP'!$A14,Budget!$B$14:$B$413,'3272 - ADP'!I$3,Budget!$E$14:$E$413,'3272 - ADP'!$S$1))</f>
        <v>0</v>
      </c>
      <c r="J14" s="43">
        <f>IF($A14="",0,SUMIFS(Budget!$I$14:$I$413,Budget!$A$14:$A$413,'3272 - ADP'!$A14,Budget!$B$14:$B$413,'3272 - ADP'!J$3,Budget!$E$14:$E$413,'3272 - ADP'!$S$1))</f>
        <v>0</v>
      </c>
      <c r="K14" s="43">
        <f>IF($A14="",0,SUMIFS(Budget!$I$14:$I$413,Budget!$A$14:$A$413,'3272 - ADP'!$A14,Budget!$B$14:$B$413,'3272 - ADP'!K$3,Budget!$E$14:$E$413,'3272 - ADP'!$S$1))</f>
        <v>0</v>
      </c>
      <c r="L14" s="43">
        <f>IF($A14="",0,SUMIFS(Budget!$I$14:$I$413,Budget!$A$14:$A$413,'3272 - ADP'!$A14,Budget!$B$14:$B$413,'3272 - ADP'!L$3,Budget!$E$14:$E$413,'3272 - ADP'!$S$1))</f>
        <v>0</v>
      </c>
      <c r="M14" s="16">
        <f t="shared" si="0"/>
        <v>0</v>
      </c>
    </row>
    <row r="15" spans="1:19" ht="21" x14ac:dyDescent="0.35">
      <c r="A15" s="41">
        <f>IF(Codes!A14="","",Codes!A14)</f>
        <v>2410</v>
      </c>
      <c r="B15" s="42" t="str">
        <f>+Codes!B14</f>
        <v>Office of the Principal</v>
      </c>
      <c r="C15" s="43">
        <f>IF($A15="",0,SUMIFS(Budget!$I$14:$I$413,Budget!$A$14:$A$413,'3272 - ADP'!$A15,Budget!$B$14:$B$413,'3272 - ADP'!C$3,Budget!$E$14:$E$413,'3272 - ADP'!$S$1))</f>
        <v>0</v>
      </c>
      <c r="D15" s="43">
        <f>IF($A15="",0,SUMIFS(Budget!$I$14:$I$413,Budget!$A$14:$A$413,'3272 - ADP'!$A15,Budget!$B$14:$B$413,'3272 - ADP'!D$3,Budget!$E$14:$E$413,'3272 - ADP'!$S$1))</f>
        <v>0</v>
      </c>
      <c r="E15" s="43">
        <f>IF($A15="",0,SUMIFS(Budget!$I$14:$I$413,Budget!$A$14:$A$413,'3272 - ADP'!$A15,Budget!$B$14:$B$413,'3272 - ADP'!E$3,Budget!$E$14:$E$413,'3272 - ADP'!$S$1))</f>
        <v>0</v>
      </c>
      <c r="F15" s="43">
        <f>IF($A15="",0,SUMIFS(Budget!$I$14:$I$413,Budget!$A$14:$A$413,'3272 - ADP'!$A15,Budget!$B$14:$B$413,'3272 - ADP'!F$3,Budget!$E$14:$E$413,'3272 - ADP'!$S$1))</f>
        <v>0</v>
      </c>
      <c r="G15" s="43">
        <f>IF($A15="",0,SUMIFS(Budget!$I$14:$I$413,Budget!$A$14:$A$413,'3272 - ADP'!$A15,Budget!$B$14:$B$413,'3272 - ADP'!G$3,Budget!$E$14:$E$413,'3272 - ADP'!$S$1))</f>
        <v>0</v>
      </c>
      <c r="H15" s="43">
        <f>IF($A15="",0,SUMIFS(Budget!$I$14:$I$413,Budget!$A$14:$A$413,'3272 - ADP'!$A15,Budget!$B$14:$B$413,'3272 - ADP'!H$3,Budget!$E$14:$E$413,'3272 - ADP'!$S$1))</f>
        <v>0</v>
      </c>
      <c r="I15" s="43">
        <f>IF($A15="",0,SUMIFS(Budget!$I$14:$I$413,Budget!$A$14:$A$413,'3272 - ADP'!$A15,Budget!$B$14:$B$413,'3272 - ADP'!I$3,Budget!$E$14:$E$413,'3272 - ADP'!$S$1))</f>
        <v>0</v>
      </c>
      <c r="J15" s="43">
        <f>IF($A15="",0,SUMIFS(Budget!$I$14:$I$413,Budget!$A$14:$A$413,'3272 - ADP'!$A15,Budget!$B$14:$B$413,'3272 - ADP'!J$3,Budget!$E$14:$E$413,'3272 - ADP'!$S$1))</f>
        <v>0</v>
      </c>
      <c r="K15" s="43">
        <f>IF($A15="",0,SUMIFS(Budget!$I$14:$I$413,Budget!$A$14:$A$413,'3272 - ADP'!$A15,Budget!$B$14:$B$413,'3272 - ADP'!K$3,Budget!$E$14:$E$413,'3272 - ADP'!$S$1))</f>
        <v>0</v>
      </c>
      <c r="L15" s="43">
        <f>IF($A15="",0,SUMIFS(Budget!$I$14:$I$413,Budget!$A$14:$A$413,'3272 - ADP'!$A15,Budget!$B$14:$B$413,'3272 - ADP'!L$3,Budget!$E$14:$E$413,'3272 - ADP'!$S$1))</f>
        <v>0</v>
      </c>
      <c r="M15" s="16">
        <f t="shared" si="0"/>
        <v>0</v>
      </c>
    </row>
    <row r="16" spans="1:19" ht="21" x14ac:dyDescent="0.35">
      <c r="A16" s="41">
        <f>IF(Codes!A15="","",Codes!A15)</f>
        <v>2495</v>
      </c>
      <c r="B16" s="42" t="str">
        <f>+Codes!B15</f>
        <v>Administration of Grants</v>
      </c>
      <c r="C16" s="43">
        <f>IF($A16="",0,SUMIFS(Budget!$I$14:$I$413,Budget!$A$14:$A$413,'3272 - ADP'!$A16,Budget!$B$14:$B$413,'3272 - ADP'!C$3,Budget!$E$14:$E$413,'3272 - ADP'!$S$1))</f>
        <v>0</v>
      </c>
      <c r="D16" s="43">
        <f>IF($A16="",0,SUMIFS(Budget!$I$14:$I$413,Budget!$A$14:$A$413,'3272 - ADP'!$A16,Budget!$B$14:$B$413,'3272 - ADP'!D$3,Budget!$E$14:$E$413,'3272 - ADP'!$S$1))</f>
        <v>0</v>
      </c>
      <c r="E16" s="43">
        <f>IF($A16="",0,SUMIFS(Budget!$I$14:$I$413,Budget!$A$14:$A$413,'3272 - ADP'!$A16,Budget!$B$14:$B$413,'3272 - ADP'!E$3,Budget!$E$14:$E$413,'3272 - ADP'!$S$1))</f>
        <v>0</v>
      </c>
      <c r="F16" s="43">
        <f>IF($A16="",0,SUMIFS(Budget!$I$14:$I$413,Budget!$A$14:$A$413,'3272 - ADP'!$A16,Budget!$B$14:$B$413,'3272 - ADP'!F$3,Budget!$E$14:$E$413,'3272 - ADP'!$S$1))</f>
        <v>0</v>
      </c>
      <c r="G16" s="43">
        <f>IF($A16="",0,SUMIFS(Budget!$I$14:$I$413,Budget!$A$14:$A$413,'3272 - ADP'!$A16,Budget!$B$14:$B$413,'3272 - ADP'!G$3,Budget!$E$14:$E$413,'3272 - ADP'!$S$1))</f>
        <v>0</v>
      </c>
      <c r="H16" s="43">
        <f>IF($A16="",0,SUMIFS(Budget!$I$14:$I$413,Budget!$A$14:$A$413,'3272 - ADP'!$A16,Budget!$B$14:$B$413,'3272 - ADP'!H$3,Budget!$E$14:$E$413,'3272 - ADP'!$S$1))</f>
        <v>0</v>
      </c>
      <c r="I16" s="43">
        <f>IF($A16="",0,SUMIFS(Budget!$I$14:$I$413,Budget!$A$14:$A$413,'3272 - ADP'!$A16,Budget!$B$14:$B$413,'3272 - ADP'!I$3,Budget!$E$14:$E$413,'3272 - ADP'!$S$1))</f>
        <v>0</v>
      </c>
      <c r="J16" s="43">
        <f>IF($A16="",0,SUMIFS(Budget!$I$14:$I$413,Budget!$A$14:$A$413,'3272 - ADP'!$A16,Budget!$B$14:$B$413,'3272 - ADP'!J$3,Budget!$E$14:$E$413,'3272 - ADP'!$S$1))</f>
        <v>0</v>
      </c>
      <c r="K16" s="43">
        <f>IF($A16="",0,SUMIFS(Budget!$I$14:$I$413,Budget!$A$14:$A$413,'3272 - ADP'!$A16,Budget!$B$14:$B$413,'3272 - ADP'!K$3,Budget!$E$14:$E$413,'3272 - ADP'!$S$1))</f>
        <v>0</v>
      </c>
      <c r="L16" s="43">
        <f>IF($A16="",0,SUMIFS(Budget!$I$14:$I$413,Budget!$A$14:$A$413,'3272 - ADP'!$A16,Budget!$B$14:$B$413,'3272 - ADP'!L$3,Budget!$E$14:$E$413,'3272 - ADP'!$S$1))</f>
        <v>0</v>
      </c>
      <c r="M16" s="16">
        <f t="shared" si="0"/>
        <v>0</v>
      </c>
    </row>
    <row r="17" spans="1:13" ht="21" x14ac:dyDescent="0.35">
      <c r="A17" s="41">
        <f>IF(Codes!A16="","",Codes!A16)</f>
        <v>2570</v>
      </c>
      <c r="B17" s="42" t="str">
        <f>+Codes!B16</f>
        <v>Personnel Services</v>
      </c>
      <c r="C17" s="43">
        <f>IF($A17="",0,SUMIFS(Budget!$I$14:$I$413,Budget!$A$14:$A$413,'3272 - ADP'!$A17,Budget!$B$14:$B$413,'3272 - ADP'!C$3,Budget!$E$14:$E$413,'3272 - ADP'!$S$1))</f>
        <v>0</v>
      </c>
      <c r="D17" s="43">
        <f>IF($A17="",0,SUMIFS(Budget!$I$14:$I$413,Budget!$A$14:$A$413,'3272 - ADP'!$A17,Budget!$B$14:$B$413,'3272 - ADP'!D$3,Budget!$E$14:$E$413,'3272 - ADP'!$S$1))</f>
        <v>0</v>
      </c>
      <c r="E17" s="43">
        <f>IF($A17="",0,SUMIFS(Budget!$I$14:$I$413,Budget!$A$14:$A$413,'3272 - ADP'!$A17,Budget!$B$14:$B$413,'3272 - ADP'!E$3,Budget!$E$14:$E$413,'3272 - ADP'!$S$1))</f>
        <v>0</v>
      </c>
      <c r="F17" s="43">
        <f>IF($A17="",0,SUMIFS(Budget!$I$14:$I$413,Budget!$A$14:$A$413,'3272 - ADP'!$A17,Budget!$B$14:$B$413,'3272 - ADP'!F$3,Budget!$E$14:$E$413,'3272 - ADP'!$S$1))</f>
        <v>0</v>
      </c>
      <c r="G17" s="43">
        <f>IF($A17="",0,SUMIFS(Budget!$I$14:$I$413,Budget!$A$14:$A$413,'3272 - ADP'!$A17,Budget!$B$14:$B$413,'3272 - ADP'!G$3,Budget!$E$14:$E$413,'3272 - ADP'!$S$1))</f>
        <v>0</v>
      </c>
      <c r="H17" s="43">
        <f>IF($A17="",0,SUMIFS(Budget!$I$14:$I$413,Budget!$A$14:$A$413,'3272 - ADP'!$A17,Budget!$B$14:$B$413,'3272 - ADP'!H$3,Budget!$E$14:$E$413,'3272 - ADP'!$S$1))</f>
        <v>0</v>
      </c>
      <c r="I17" s="43">
        <f>IF($A17="",0,SUMIFS(Budget!$I$14:$I$413,Budget!$A$14:$A$413,'3272 - ADP'!$A17,Budget!$B$14:$B$413,'3272 - ADP'!I$3,Budget!$E$14:$E$413,'3272 - ADP'!$S$1))</f>
        <v>0</v>
      </c>
      <c r="J17" s="43">
        <f>IF($A17="",0,SUMIFS(Budget!$I$14:$I$413,Budget!$A$14:$A$413,'3272 - ADP'!$A17,Budget!$B$14:$B$413,'3272 - ADP'!J$3,Budget!$E$14:$E$413,'3272 - ADP'!$S$1))</f>
        <v>0</v>
      </c>
      <c r="K17" s="43">
        <f>IF($A17="",0,SUMIFS(Budget!$I$14:$I$413,Budget!$A$14:$A$413,'3272 - ADP'!$A17,Budget!$B$14:$B$413,'3272 - ADP'!K$3,Budget!$E$14:$E$413,'3272 - ADP'!$S$1))</f>
        <v>0</v>
      </c>
      <c r="L17" s="43">
        <f>IF($A17="",0,SUMIFS(Budget!$I$14:$I$413,Budget!$A$14:$A$413,'3272 - ADP'!$A17,Budget!$B$14:$B$413,'3272 - ADP'!L$3,Budget!$E$14:$E$413,'3272 - ADP'!$S$1))</f>
        <v>0</v>
      </c>
      <c r="M17" s="16">
        <f t="shared" si="0"/>
        <v>0</v>
      </c>
    </row>
    <row r="18" spans="1:13" ht="21" x14ac:dyDescent="0.35">
      <c r="A18" s="41">
        <f>IF(Codes!A17="","",Codes!A17)</f>
        <v>2600</v>
      </c>
      <c r="B18" s="42" t="str">
        <f>+Codes!B17</f>
        <v>Operation and Maintenance of Plant</v>
      </c>
      <c r="C18" s="43">
        <f>IF($A18="",0,SUMIFS(Budget!$I$14:$I$413,Budget!$A$14:$A$413,'3272 - ADP'!$A18,Budget!$B$14:$B$413,'3272 - ADP'!C$3,Budget!$E$14:$E$413,'3272 - ADP'!$S$1))</f>
        <v>0</v>
      </c>
      <c r="D18" s="43">
        <f>IF($A18="",0,SUMIFS(Budget!$I$14:$I$413,Budget!$A$14:$A$413,'3272 - ADP'!$A18,Budget!$B$14:$B$413,'3272 - ADP'!D$3,Budget!$E$14:$E$413,'3272 - ADP'!$S$1))</f>
        <v>0</v>
      </c>
      <c r="E18" s="43">
        <f>IF($A18="",0,SUMIFS(Budget!$I$14:$I$413,Budget!$A$14:$A$413,'3272 - ADP'!$A18,Budget!$B$14:$B$413,'3272 - ADP'!E$3,Budget!$E$14:$E$413,'3272 - ADP'!$S$1))</f>
        <v>0</v>
      </c>
      <c r="F18" s="43">
        <f>IF($A18="",0,SUMIFS(Budget!$I$14:$I$413,Budget!$A$14:$A$413,'3272 - ADP'!$A18,Budget!$B$14:$B$413,'3272 - ADP'!F$3,Budget!$E$14:$E$413,'3272 - ADP'!$S$1))</f>
        <v>0</v>
      </c>
      <c r="G18" s="43">
        <f>IF($A18="",0,SUMIFS(Budget!$I$14:$I$413,Budget!$A$14:$A$413,'3272 - ADP'!$A18,Budget!$B$14:$B$413,'3272 - ADP'!G$3,Budget!$E$14:$E$413,'3272 - ADP'!$S$1))</f>
        <v>0</v>
      </c>
      <c r="H18" s="43">
        <f>IF($A18="",0,SUMIFS(Budget!$I$14:$I$413,Budget!$A$14:$A$413,'3272 - ADP'!$A18,Budget!$B$14:$B$413,'3272 - ADP'!H$3,Budget!$E$14:$E$413,'3272 - ADP'!$S$1))</f>
        <v>0</v>
      </c>
      <c r="I18" s="43">
        <f>IF($A18="",0,SUMIFS(Budget!$I$14:$I$413,Budget!$A$14:$A$413,'3272 - ADP'!$A18,Budget!$B$14:$B$413,'3272 - ADP'!I$3,Budget!$E$14:$E$413,'3272 - ADP'!$S$1))</f>
        <v>0</v>
      </c>
      <c r="J18" s="43">
        <f>IF($A18="",0,SUMIFS(Budget!$I$14:$I$413,Budget!$A$14:$A$413,'3272 - ADP'!$A18,Budget!$B$14:$B$413,'3272 - ADP'!J$3,Budget!$E$14:$E$413,'3272 - ADP'!$S$1))</f>
        <v>0</v>
      </c>
      <c r="K18" s="43">
        <f>IF($A18="",0,SUMIFS(Budget!$I$14:$I$413,Budget!$A$14:$A$413,'3272 - ADP'!$A18,Budget!$B$14:$B$413,'3272 - ADP'!K$3,Budget!$E$14:$E$413,'3272 - ADP'!$S$1))</f>
        <v>0</v>
      </c>
      <c r="L18" s="43">
        <f>IF($A18="",0,SUMIFS(Budget!$I$14:$I$413,Budget!$A$14:$A$413,'3272 - ADP'!$A18,Budget!$B$14:$B$413,'3272 - ADP'!L$3,Budget!$E$14:$E$413,'3272 - ADP'!$S$1))</f>
        <v>0</v>
      </c>
      <c r="M18" s="16">
        <f t="shared" si="0"/>
        <v>0</v>
      </c>
    </row>
    <row r="19" spans="1:13" ht="42" x14ac:dyDescent="0.35">
      <c r="A19" s="41">
        <f>IF(Codes!A18="","",Codes!A18)</f>
        <v>2680</v>
      </c>
      <c r="B19" s="42" t="str">
        <f>+Codes!B18</f>
        <v>Other Operation and Maintenance of Plant</v>
      </c>
      <c r="C19" s="43">
        <f>IF($A19="",0,SUMIFS(Budget!$I$14:$I$413,Budget!$A$14:$A$413,'3272 - ADP'!$A19,Budget!$B$14:$B$413,'3272 - ADP'!C$3,Budget!$E$14:$E$413,'3272 - ADP'!$S$1))</f>
        <v>0</v>
      </c>
      <c r="D19" s="43">
        <f>IF($A19="",0,SUMIFS(Budget!$I$14:$I$413,Budget!$A$14:$A$413,'3272 - ADP'!$A19,Budget!$B$14:$B$413,'3272 - ADP'!D$3,Budget!$E$14:$E$413,'3272 - ADP'!$S$1))</f>
        <v>0</v>
      </c>
      <c r="E19" s="43">
        <f>IF($A19="",0,SUMIFS(Budget!$I$14:$I$413,Budget!$A$14:$A$413,'3272 - ADP'!$A19,Budget!$B$14:$B$413,'3272 - ADP'!E$3,Budget!$E$14:$E$413,'3272 - ADP'!$S$1))</f>
        <v>0</v>
      </c>
      <c r="F19" s="43">
        <f>IF($A19="",0,SUMIFS(Budget!$I$14:$I$413,Budget!$A$14:$A$413,'3272 - ADP'!$A19,Budget!$B$14:$B$413,'3272 - ADP'!F$3,Budget!$E$14:$E$413,'3272 - ADP'!$S$1))</f>
        <v>0</v>
      </c>
      <c r="G19" s="43">
        <f>IF($A19="",0,SUMIFS(Budget!$I$14:$I$413,Budget!$A$14:$A$413,'3272 - ADP'!$A19,Budget!$B$14:$B$413,'3272 - ADP'!G$3,Budget!$E$14:$E$413,'3272 - ADP'!$S$1))</f>
        <v>0</v>
      </c>
      <c r="H19" s="43">
        <f>IF($A19="",0,SUMIFS(Budget!$I$14:$I$413,Budget!$A$14:$A$413,'3272 - ADP'!$A19,Budget!$B$14:$B$413,'3272 - ADP'!H$3,Budget!$E$14:$E$413,'3272 - ADP'!$S$1))</f>
        <v>0</v>
      </c>
      <c r="I19" s="43">
        <f>IF($A19="",0,SUMIFS(Budget!$I$14:$I$413,Budget!$A$14:$A$413,'3272 - ADP'!$A19,Budget!$B$14:$B$413,'3272 - ADP'!I$3,Budget!$E$14:$E$413,'3272 - ADP'!$S$1))</f>
        <v>0</v>
      </c>
      <c r="J19" s="43">
        <f>IF($A19="",0,SUMIFS(Budget!$I$14:$I$413,Budget!$A$14:$A$413,'3272 - ADP'!$A19,Budget!$B$14:$B$413,'3272 - ADP'!J$3,Budget!$E$14:$E$413,'3272 - ADP'!$S$1))</f>
        <v>0</v>
      </c>
      <c r="K19" s="43">
        <f>IF($A19="",0,SUMIFS(Budget!$I$14:$I$413,Budget!$A$14:$A$413,'3272 - ADP'!$A19,Budget!$B$14:$B$413,'3272 - ADP'!K$3,Budget!$E$14:$E$413,'3272 - ADP'!$S$1))</f>
        <v>0</v>
      </c>
      <c r="L19" s="43">
        <f>IF($A19="",0,SUMIFS(Budget!$I$14:$I$413,Budget!$A$14:$A$413,'3272 - ADP'!$A19,Budget!$B$14:$B$413,'3272 - ADP'!L$3,Budget!$E$14:$E$413,'3272 - ADP'!$S$1))</f>
        <v>0</v>
      </c>
      <c r="M19" s="16">
        <f t="shared" si="0"/>
        <v>0</v>
      </c>
    </row>
    <row r="20" spans="1:13" ht="42" x14ac:dyDescent="0.35">
      <c r="A20" s="41">
        <f>IF(Codes!A19="","",Codes!A19)</f>
        <v>2715</v>
      </c>
      <c r="B20" s="42" t="str">
        <f>+Codes!B19</f>
        <v>Transportation -Field Trips (Education Related)</v>
      </c>
      <c r="C20" s="43">
        <f>IF($A20="",0,SUMIFS(Budget!$I$14:$I$413,Budget!$A$14:$A$413,'3272 - ADP'!$A20,Budget!$B$14:$B$413,'3272 - ADP'!C$3,Budget!$E$14:$E$413,'3272 - ADP'!$S$1))</f>
        <v>0</v>
      </c>
      <c r="D20" s="43">
        <f>IF($A20="",0,SUMIFS(Budget!$I$14:$I$413,Budget!$A$14:$A$413,'3272 - ADP'!$A20,Budget!$B$14:$B$413,'3272 - ADP'!D$3,Budget!$E$14:$E$413,'3272 - ADP'!$S$1))</f>
        <v>0</v>
      </c>
      <c r="E20" s="43">
        <f>IF($A20="",0,SUMIFS(Budget!$I$14:$I$413,Budget!$A$14:$A$413,'3272 - ADP'!$A20,Budget!$B$14:$B$413,'3272 - ADP'!E$3,Budget!$E$14:$E$413,'3272 - ADP'!$S$1))</f>
        <v>0</v>
      </c>
      <c r="F20" s="43">
        <f>IF($A20="",0,SUMIFS(Budget!$I$14:$I$413,Budget!$A$14:$A$413,'3272 - ADP'!$A20,Budget!$B$14:$B$413,'3272 - ADP'!F$3,Budget!$E$14:$E$413,'3272 - ADP'!$S$1))</f>
        <v>0</v>
      </c>
      <c r="G20" s="43">
        <f>IF($A20="",0,SUMIFS(Budget!$I$14:$I$413,Budget!$A$14:$A$413,'3272 - ADP'!$A20,Budget!$B$14:$B$413,'3272 - ADP'!G$3,Budget!$E$14:$E$413,'3272 - ADP'!$S$1))</f>
        <v>0</v>
      </c>
      <c r="H20" s="43">
        <f>IF($A20="",0,SUMIFS(Budget!$I$14:$I$413,Budget!$A$14:$A$413,'3272 - ADP'!$A20,Budget!$B$14:$B$413,'3272 - ADP'!H$3,Budget!$E$14:$E$413,'3272 - ADP'!$S$1))</f>
        <v>0</v>
      </c>
      <c r="I20" s="43">
        <f>IF($A20="",0,SUMIFS(Budget!$I$14:$I$413,Budget!$A$14:$A$413,'3272 - ADP'!$A20,Budget!$B$14:$B$413,'3272 - ADP'!I$3,Budget!$E$14:$E$413,'3272 - ADP'!$S$1))</f>
        <v>0</v>
      </c>
      <c r="J20" s="43">
        <f>IF($A20="",0,SUMIFS(Budget!$I$14:$I$413,Budget!$A$14:$A$413,'3272 - ADP'!$A20,Budget!$B$14:$B$413,'3272 - ADP'!J$3,Budget!$E$14:$E$413,'3272 - ADP'!$S$1))</f>
        <v>0</v>
      </c>
      <c r="K20" s="43">
        <f>IF($A20="",0,SUMIFS(Budget!$I$14:$I$413,Budget!$A$14:$A$413,'3272 - ADP'!$A20,Budget!$B$14:$B$413,'3272 - ADP'!K$3,Budget!$E$14:$E$413,'3272 - ADP'!$S$1))</f>
        <v>0</v>
      </c>
      <c r="L20" s="43">
        <f>IF($A20="",0,SUMIFS(Budget!$I$14:$I$413,Budget!$A$14:$A$413,'3272 - ADP'!$A20,Budget!$B$14:$B$413,'3272 - ADP'!L$3,Budget!$E$14:$E$413,'3272 - ADP'!$S$1))</f>
        <v>0</v>
      </c>
      <c r="M20" s="16">
        <f t="shared" si="0"/>
        <v>0</v>
      </c>
    </row>
    <row r="21" spans="1:13" ht="42" x14ac:dyDescent="0.35">
      <c r="A21" s="41">
        <f>IF(Codes!A20="","",Codes!A20)</f>
        <v>2790</v>
      </c>
      <c r="B21" s="42" t="str">
        <f>+Codes!B20</f>
        <v>Transportation -Other Student Transportation Services</v>
      </c>
      <c r="C21" s="43">
        <f>IF($A21="",0,SUMIFS(Budget!$I$14:$I$413,Budget!$A$14:$A$413,'3272 - ADP'!$A21,Budget!$B$14:$B$413,'3272 - ADP'!C$3,Budget!$E$14:$E$413,'3272 - ADP'!$S$1))</f>
        <v>0</v>
      </c>
      <c r="D21" s="43">
        <f>IF($A21="",0,SUMIFS(Budget!$I$14:$I$413,Budget!$A$14:$A$413,'3272 - ADP'!$A21,Budget!$B$14:$B$413,'3272 - ADP'!D$3,Budget!$E$14:$E$413,'3272 - ADP'!$S$1))</f>
        <v>0</v>
      </c>
      <c r="E21" s="43">
        <f>IF($A21="",0,SUMIFS(Budget!$I$14:$I$413,Budget!$A$14:$A$413,'3272 - ADP'!$A21,Budget!$B$14:$B$413,'3272 - ADP'!E$3,Budget!$E$14:$E$413,'3272 - ADP'!$S$1))</f>
        <v>0</v>
      </c>
      <c r="F21" s="43">
        <f>IF($A21="",0,SUMIFS(Budget!$I$14:$I$413,Budget!$A$14:$A$413,'3272 - ADP'!$A21,Budget!$B$14:$B$413,'3272 - ADP'!F$3,Budget!$E$14:$E$413,'3272 - ADP'!$S$1))</f>
        <v>0</v>
      </c>
      <c r="G21" s="43">
        <f>IF($A21="",0,SUMIFS(Budget!$I$14:$I$413,Budget!$A$14:$A$413,'3272 - ADP'!$A21,Budget!$B$14:$B$413,'3272 - ADP'!G$3,Budget!$E$14:$E$413,'3272 - ADP'!$S$1))</f>
        <v>0</v>
      </c>
      <c r="H21" s="43">
        <f>IF($A21="",0,SUMIFS(Budget!$I$14:$I$413,Budget!$A$14:$A$413,'3272 - ADP'!$A21,Budget!$B$14:$B$413,'3272 - ADP'!H$3,Budget!$E$14:$E$413,'3272 - ADP'!$S$1))</f>
        <v>0</v>
      </c>
      <c r="I21" s="43">
        <f>IF($A21="",0,SUMIFS(Budget!$I$14:$I$413,Budget!$A$14:$A$413,'3272 - ADP'!$A21,Budget!$B$14:$B$413,'3272 - ADP'!I$3,Budget!$E$14:$E$413,'3272 - ADP'!$S$1))</f>
        <v>0</v>
      </c>
      <c r="J21" s="43">
        <f>IF($A21="",0,SUMIFS(Budget!$I$14:$I$413,Budget!$A$14:$A$413,'3272 - ADP'!$A21,Budget!$B$14:$B$413,'3272 - ADP'!J$3,Budget!$E$14:$E$413,'3272 - ADP'!$S$1))</f>
        <v>0</v>
      </c>
      <c r="K21" s="43">
        <f>IF($A21="",0,SUMIFS(Budget!$I$14:$I$413,Budget!$A$14:$A$413,'3272 - ADP'!$A21,Budget!$B$14:$B$413,'3272 - ADP'!K$3,Budget!$E$14:$E$413,'3272 - ADP'!$S$1))</f>
        <v>0</v>
      </c>
      <c r="L21" s="43">
        <f>IF($A21="",0,SUMIFS(Budget!$I$14:$I$413,Budget!$A$14:$A$413,'3272 - ADP'!$A21,Budget!$B$14:$B$413,'3272 - ADP'!L$3,Budget!$E$14:$E$413,'3272 - ADP'!$S$1))</f>
        <v>0</v>
      </c>
      <c r="M21" s="16">
        <f t="shared" si="0"/>
        <v>0</v>
      </c>
    </row>
    <row r="22" spans="1:13" ht="21" x14ac:dyDescent="0.35">
      <c r="A22" s="41">
        <f>IF(Codes!A21="","",Codes!A21)</f>
        <v>2900</v>
      </c>
      <c r="B22" s="42" t="str">
        <f>+Codes!B21</f>
        <v>Other Support Services</v>
      </c>
      <c r="C22" s="43">
        <f>IF($A22="",0,SUMIFS(Budget!$I$14:$I$413,Budget!$A$14:$A$413,'3272 - ADP'!$A22,Budget!$B$14:$B$413,'3272 - ADP'!C$3,Budget!$E$14:$E$413,'3272 - ADP'!$S$1))</f>
        <v>0</v>
      </c>
      <c r="D22" s="43">
        <f>IF($A22="",0,SUMIFS(Budget!$I$14:$I$413,Budget!$A$14:$A$413,'3272 - ADP'!$A22,Budget!$B$14:$B$413,'3272 - ADP'!D$3,Budget!$E$14:$E$413,'3272 - ADP'!$S$1))</f>
        <v>0</v>
      </c>
      <c r="E22" s="43">
        <f>IF($A22="",0,SUMIFS(Budget!$I$14:$I$413,Budget!$A$14:$A$413,'3272 - ADP'!$A22,Budget!$B$14:$B$413,'3272 - ADP'!E$3,Budget!$E$14:$E$413,'3272 - ADP'!$S$1))</f>
        <v>0</v>
      </c>
      <c r="F22" s="43">
        <f>IF($A22="",0,SUMIFS(Budget!$I$14:$I$413,Budget!$A$14:$A$413,'3272 - ADP'!$A22,Budget!$B$14:$B$413,'3272 - ADP'!F$3,Budget!$E$14:$E$413,'3272 - ADP'!$S$1))</f>
        <v>0</v>
      </c>
      <c r="G22" s="43">
        <f>IF($A22="",0,SUMIFS(Budget!$I$14:$I$413,Budget!$A$14:$A$413,'3272 - ADP'!$A22,Budget!$B$14:$B$413,'3272 - ADP'!G$3,Budget!$E$14:$E$413,'3272 - ADP'!$S$1))</f>
        <v>0</v>
      </c>
      <c r="H22" s="43">
        <f>IF($A22="",0,SUMIFS(Budget!$I$14:$I$413,Budget!$A$14:$A$413,'3272 - ADP'!$A22,Budget!$B$14:$B$413,'3272 - ADP'!H$3,Budget!$E$14:$E$413,'3272 - ADP'!$S$1))</f>
        <v>0</v>
      </c>
      <c r="I22" s="43">
        <f>IF($A22="",0,SUMIFS(Budget!$I$14:$I$413,Budget!$A$14:$A$413,'3272 - ADP'!$A22,Budget!$B$14:$B$413,'3272 - ADP'!I$3,Budget!$E$14:$E$413,'3272 - ADP'!$S$1))</f>
        <v>0</v>
      </c>
      <c r="J22" s="43">
        <f>IF($A22="",0,SUMIFS(Budget!$I$14:$I$413,Budget!$A$14:$A$413,'3272 - ADP'!$A22,Budget!$B$14:$B$413,'3272 - ADP'!J$3,Budget!$E$14:$E$413,'3272 - ADP'!$S$1))</f>
        <v>0</v>
      </c>
      <c r="K22" s="43">
        <f>IF($A22="",0,SUMIFS(Budget!$I$14:$I$413,Budget!$A$14:$A$413,'3272 - ADP'!$A22,Budget!$B$14:$B$413,'3272 - ADP'!K$3,Budget!$E$14:$E$413,'3272 - ADP'!$S$1))</f>
        <v>0</v>
      </c>
      <c r="L22" s="43">
        <f>IF($A22="",0,SUMIFS(Budget!$I$14:$I$413,Budget!$A$14:$A$413,'3272 - ADP'!$A22,Budget!$B$14:$B$413,'3272 - ADP'!L$3,Budget!$E$14:$E$413,'3272 - ADP'!$S$1))</f>
        <v>0</v>
      </c>
      <c r="M22" s="16">
        <f t="shared" si="0"/>
        <v>0</v>
      </c>
    </row>
    <row r="23" spans="1:13" ht="21" x14ac:dyDescent="0.35">
      <c r="A23" s="41" t="str">
        <f>IF(Codes!A22="","",Codes!A22)</f>
        <v/>
      </c>
      <c r="B23" s="42" t="str">
        <f>+Codes!B22</f>
        <v/>
      </c>
      <c r="C23" s="43">
        <f>IF($A23="",0,SUMIFS(Budget!$I$14:$I$413,Budget!$A$14:$A$413,'3272 - ADP'!$A23,Budget!$B$14:$B$413,'3272 - ADP'!C$3,Budget!$E$14:$E$413,'3272 - ADP'!$S$1))</f>
        <v>0</v>
      </c>
      <c r="D23" s="43">
        <f>IF($A23="",0,SUMIFS(Budget!$I$14:$I$413,Budget!$A$14:$A$413,'3272 - ADP'!$A23,Budget!$B$14:$B$413,'3272 - ADP'!D$3,Budget!$E$14:$E$413,'3272 - ADP'!$S$1))</f>
        <v>0</v>
      </c>
      <c r="E23" s="43">
        <f>IF($A23="",0,SUMIFS(Budget!$I$14:$I$413,Budget!$A$14:$A$413,'3272 - ADP'!$A23,Budget!$B$14:$B$413,'3272 - ADP'!E$3,Budget!$E$14:$E$413,'3272 - ADP'!$S$1))</f>
        <v>0</v>
      </c>
      <c r="F23" s="43">
        <f>IF($A23="",0,SUMIFS(Budget!$I$14:$I$413,Budget!$A$14:$A$413,'3272 - ADP'!$A23,Budget!$B$14:$B$413,'3272 - ADP'!F$3,Budget!$E$14:$E$413,'3272 - ADP'!$S$1))</f>
        <v>0</v>
      </c>
      <c r="G23" s="43">
        <f>IF($A23="",0,SUMIFS(Budget!$I$14:$I$413,Budget!$A$14:$A$413,'3272 - ADP'!$A23,Budget!$B$14:$B$413,'3272 - ADP'!G$3,Budget!$E$14:$E$413,'3272 - ADP'!$S$1))</f>
        <v>0</v>
      </c>
      <c r="H23" s="43">
        <f>IF($A23="",0,SUMIFS(Budget!$I$14:$I$413,Budget!$A$14:$A$413,'3272 - ADP'!$A23,Budget!$B$14:$B$413,'3272 - ADP'!H$3,Budget!$E$14:$E$413,'3272 - ADP'!$S$1))</f>
        <v>0</v>
      </c>
      <c r="I23" s="43">
        <f>IF($A23="",0,SUMIFS(Budget!$I$14:$I$413,Budget!$A$14:$A$413,'3272 - ADP'!$A23,Budget!$B$14:$B$413,'3272 - ADP'!I$3,Budget!$E$14:$E$413,'3272 - ADP'!$S$1))</f>
        <v>0</v>
      </c>
      <c r="J23" s="43">
        <f>IF($A23="",0,SUMIFS(Budget!$I$14:$I$413,Budget!$A$14:$A$413,'3272 - ADP'!$A23,Budget!$B$14:$B$413,'3272 - ADP'!J$3,Budget!$E$14:$E$413,'3272 - ADP'!$S$1))</f>
        <v>0</v>
      </c>
      <c r="K23" s="43">
        <f>IF($A23="",0,SUMIFS(Budget!$I$14:$I$413,Budget!$A$14:$A$413,'3272 - ADP'!$A23,Budget!$B$14:$B$413,'3272 - ADP'!K$3,Budget!$E$14:$E$413,'3272 - ADP'!$S$1))</f>
        <v>0</v>
      </c>
      <c r="L23" s="43">
        <f>IF($A23="",0,SUMIFS(Budget!$I$14:$I$413,Budget!$A$14:$A$413,'3272 - ADP'!$A23,Budget!$B$14:$B$413,'3272 - ADP'!L$3,Budget!$E$14:$E$413,'3272 - ADP'!$S$1))</f>
        <v>0</v>
      </c>
      <c r="M23" s="16">
        <f t="shared" si="0"/>
        <v>0</v>
      </c>
    </row>
    <row r="24" spans="1:13" ht="21" x14ac:dyDescent="0.35">
      <c r="A24" s="41" t="str">
        <f>IF(Codes!A23="","",Codes!A23)</f>
        <v/>
      </c>
      <c r="B24" s="42" t="str">
        <f>+Codes!B23</f>
        <v/>
      </c>
      <c r="C24" s="43">
        <f>IF($A24="",0,SUMIFS(Budget!$I$14:$I$413,Budget!$A$14:$A$413,'3272 - ADP'!$A24,Budget!$B$14:$B$413,'3272 - ADP'!C$3,Budget!$E$14:$E$413,'3272 - ADP'!$S$1))</f>
        <v>0</v>
      </c>
      <c r="D24" s="43">
        <f>IF($A24="",0,SUMIFS(Budget!$I$14:$I$413,Budget!$A$14:$A$413,'3272 - ADP'!$A24,Budget!$B$14:$B$413,'3272 - ADP'!D$3,Budget!$E$14:$E$413,'3272 - ADP'!$S$1))</f>
        <v>0</v>
      </c>
      <c r="E24" s="43">
        <f>IF($A24="",0,SUMIFS(Budget!$I$14:$I$413,Budget!$A$14:$A$413,'3272 - ADP'!$A24,Budget!$B$14:$B$413,'3272 - ADP'!E$3,Budget!$E$14:$E$413,'3272 - ADP'!$S$1))</f>
        <v>0</v>
      </c>
      <c r="F24" s="43">
        <f>IF($A24="",0,SUMIFS(Budget!$I$14:$I$413,Budget!$A$14:$A$413,'3272 - ADP'!$A24,Budget!$B$14:$B$413,'3272 - ADP'!F$3,Budget!$E$14:$E$413,'3272 - ADP'!$S$1))</f>
        <v>0</v>
      </c>
      <c r="G24" s="43">
        <f>IF($A24="",0,SUMIFS(Budget!$I$14:$I$413,Budget!$A$14:$A$413,'3272 - ADP'!$A24,Budget!$B$14:$B$413,'3272 - ADP'!G$3,Budget!$E$14:$E$413,'3272 - ADP'!$S$1))</f>
        <v>0</v>
      </c>
      <c r="H24" s="43">
        <f>IF($A24="",0,SUMIFS(Budget!$I$14:$I$413,Budget!$A$14:$A$413,'3272 - ADP'!$A24,Budget!$B$14:$B$413,'3272 - ADP'!H$3,Budget!$E$14:$E$413,'3272 - ADP'!$S$1))</f>
        <v>0</v>
      </c>
      <c r="I24" s="43">
        <f>IF($A24="",0,SUMIFS(Budget!$I$14:$I$413,Budget!$A$14:$A$413,'3272 - ADP'!$A24,Budget!$B$14:$B$413,'3272 - ADP'!I$3,Budget!$E$14:$E$413,'3272 - ADP'!$S$1))</f>
        <v>0</v>
      </c>
      <c r="J24" s="43">
        <f>IF($A24="",0,SUMIFS(Budget!$I$14:$I$413,Budget!$A$14:$A$413,'3272 - ADP'!$A24,Budget!$B$14:$B$413,'3272 - ADP'!J$3,Budget!$E$14:$E$413,'3272 - ADP'!$S$1))</f>
        <v>0</v>
      </c>
      <c r="K24" s="43">
        <f>IF($A24="",0,SUMIFS(Budget!$I$14:$I$413,Budget!$A$14:$A$413,'3272 - ADP'!$A24,Budget!$B$14:$B$413,'3272 - ADP'!K$3,Budget!$E$14:$E$413,'3272 - ADP'!$S$1))</f>
        <v>0</v>
      </c>
      <c r="L24" s="43">
        <f>IF($A24="",0,SUMIFS(Budget!$I$14:$I$413,Budget!$A$14:$A$413,'3272 - ADP'!$A24,Budget!$B$14:$B$413,'3272 - ADP'!L$3,Budget!$E$14:$E$413,'3272 - ADP'!$S$1))</f>
        <v>0</v>
      </c>
      <c r="M24" s="16">
        <f t="shared" si="0"/>
        <v>0</v>
      </c>
    </row>
    <row r="25" spans="1:13" ht="21" x14ac:dyDescent="0.35">
      <c r="A25" s="41" t="str">
        <f>IF(Codes!A24="","",Codes!A24)</f>
        <v/>
      </c>
      <c r="B25" s="42" t="str">
        <f>+Codes!B24</f>
        <v/>
      </c>
      <c r="C25" s="43">
        <f>IF($A25="",0,SUMIFS(Budget!$I$14:$I$413,Budget!$A$14:$A$413,'3272 - ADP'!$A25,Budget!$B$14:$B$413,'3272 - ADP'!C$3,Budget!$E$14:$E$413,'3272 - ADP'!$S$1))</f>
        <v>0</v>
      </c>
      <c r="D25" s="43">
        <f>IF($A25="",0,SUMIFS(Budget!$I$14:$I$413,Budget!$A$14:$A$413,'3272 - ADP'!$A25,Budget!$B$14:$B$413,'3272 - ADP'!D$3,Budget!$E$14:$E$413,'3272 - ADP'!$S$1))</f>
        <v>0</v>
      </c>
      <c r="E25" s="43">
        <f>IF($A25="",0,SUMIFS(Budget!$I$14:$I$413,Budget!$A$14:$A$413,'3272 - ADP'!$A25,Budget!$B$14:$B$413,'3272 - ADP'!E$3,Budget!$E$14:$E$413,'3272 - ADP'!$S$1))</f>
        <v>0</v>
      </c>
      <c r="F25" s="43">
        <f>IF($A25="",0,SUMIFS(Budget!$I$14:$I$413,Budget!$A$14:$A$413,'3272 - ADP'!$A25,Budget!$B$14:$B$413,'3272 - ADP'!F$3,Budget!$E$14:$E$413,'3272 - ADP'!$S$1))</f>
        <v>0</v>
      </c>
      <c r="G25" s="43">
        <f>IF($A25="",0,SUMIFS(Budget!$I$14:$I$413,Budget!$A$14:$A$413,'3272 - ADP'!$A25,Budget!$B$14:$B$413,'3272 - ADP'!G$3,Budget!$E$14:$E$413,'3272 - ADP'!$S$1))</f>
        <v>0</v>
      </c>
      <c r="H25" s="43">
        <f>IF($A25="",0,SUMIFS(Budget!$I$14:$I$413,Budget!$A$14:$A$413,'3272 - ADP'!$A25,Budget!$B$14:$B$413,'3272 - ADP'!H$3,Budget!$E$14:$E$413,'3272 - ADP'!$S$1))</f>
        <v>0</v>
      </c>
      <c r="I25" s="43">
        <f>IF($A25="",0,SUMIFS(Budget!$I$14:$I$413,Budget!$A$14:$A$413,'3272 - ADP'!$A25,Budget!$B$14:$B$413,'3272 - ADP'!I$3,Budget!$E$14:$E$413,'3272 - ADP'!$S$1))</f>
        <v>0</v>
      </c>
      <c r="J25" s="43">
        <f>IF($A25="",0,SUMIFS(Budget!$I$14:$I$413,Budget!$A$14:$A$413,'3272 - ADP'!$A25,Budget!$B$14:$B$413,'3272 - ADP'!J$3,Budget!$E$14:$E$413,'3272 - ADP'!$S$1))</f>
        <v>0</v>
      </c>
      <c r="K25" s="43">
        <f>IF($A25="",0,SUMIFS(Budget!$I$14:$I$413,Budget!$A$14:$A$413,'3272 - ADP'!$A25,Budget!$B$14:$B$413,'3272 - ADP'!K$3,Budget!$E$14:$E$413,'3272 - ADP'!$S$1))</f>
        <v>0</v>
      </c>
      <c r="L25" s="43">
        <f>IF($A25="",0,SUMIFS(Budget!$I$14:$I$413,Budget!$A$14:$A$413,'3272 - ADP'!$A25,Budget!$B$14:$B$413,'3272 - ADP'!L$3,Budget!$E$14:$E$413,'3272 - ADP'!$S$1))</f>
        <v>0</v>
      </c>
      <c r="M25" s="16">
        <f t="shared" si="0"/>
        <v>0</v>
      </c>
    </row>
    <row r="26" spans="1:13" ht="21" x14ac:dyDescent="0.35">
      <c r="A26" s="41" t="str">
        <f>IF(Codes!A25="","",Codes!A25)</f>
        <v/>
      </c>
      <c r="B26" s="42" t="str">
        <f>+Codes!B25</f>
        <v/>
      </c>
      <c r="C26" s="43">
        <f>IF($A26="",0,SUMIFS(Budget!$I$14:$I$413,Budget!$A$14:$A$413,'3272 - ADP'!$A26,Budget!$B$14:$B$413,'3272 - ADP'!C$3,Budget!$E$14:$E$413,'3272 - ADP'!$S$1))</f>
        <v>0</v>
      </c>
      <c r="D26" s="43">
        <f>IF($A26="",0,SUMIFS(Budget!$I$14:$I$413,Budget!$A$14:$A$413,'3272 - ADP'!$A26,Budget!$B$14:$B$413,'3272 - ADP'!D$3,Budget!$E$14:$E$413,'3272 - ADP'!$S$1))</f>
        <v>0</v>
      </c>
      <c r="E26" s="43">
        <f>IF($A26="",0,SUMIFS(Budget!$I$14:$I$413,Budget!$A$14:$A$413,'3272 - ADP'!$A26,Budget!$B$14:$B$413,'3272 - ADP'!E$3,Budget!$E$14:$E$413,'3272 - ADP'!$S$1))</f>
        <v>0</v>
      </c>
      <c r="F26" s="43">
        <f>IF($A26="",0,SUMIFS(Budget!$I$14:$I$413,Budget!$A$14:$A$413,'3272 - ADP'!$A26,Budget!$B$14:$B$413,'3272 - ADP'!F$3,Budget!$E$14:$E$413,'3272 - ADP'!$S$1))</f>
        <v>0</v>
      </c>
      <c r="G26" s="43">
        <f>IF($A26="",0,SUMIFS(Budget!$I$14:$I$413,Budget!$A$14:$A$413,'3272 - ADP'!$A26,Budget!$B$14:$B$413,'3272 - ADP'!G$3,Budget!$E$14:$E$413,'3272 - ADP'!$S$1))</f>
        <v>0</v>
      </c>
      <c r="H26" s="43">
        <f>IF($A26="",0,SUMIFS(Budget!$I$14:$I$413,Budget!$A$14:$A$413,'3272 - ADP'!$A26,Budget!$B$14:$B$413,'3272 - ADP'!H$3,Budget!$E$14:$E$413,'3272 - ADP'!$S$1))</f>
        <v>0</v>
      </c>
      <c r="I26" s="43">
        <f>IF($A26="",0,SUMIFS(Budget!$I$14:$I$413,Budget!$A$14:$A$413,'3272 - ADP'!$A26,Budget!$B$14:$B$413,'3272 - ADP'!I$3,Budget!$E$14:$E$413,'3272 - ADP'!$S$1))</f>
        <v>0</v>
      </c>
      <c r="J26" s="43">
        <f>IF($A26="",0,SUMIFS(Budget!$I$14:$I$413,Budget!$A$14:$A$413,'3272 - ADP'!$A26,Budget!$B$14:$B$413,'3272 - ADP'!J$3,Budget!$E$14:$E$413,'3272 - ADP'!$S$1))</f>
        <v>0</v>
      </c>
      <c r="K26" s="43">
        <f>IF($A26="",0,SUMIFS(Budget!$I$14:$I$413,Budget!$A$14:$A$413,'3272 - ADP'!$A26,Budget!$B$14:$B$413,'3272 - ADP'!K$3,Budget!$E$14:$E$413,'3272 - ADP'!$S$1))</f>
        <v>0</v>
      </c>
      <c r="L26" s="43">
        <f>IF($A26="",0,SUMIFS(Budget!$I$14:$I$413,Budget!$A$14:$A$413,'3272 - ADP'!$A26,Budget!$B$14:$B$413,'3272 - ADP'!L$3,Budget!$E$14:$E$413,'3272 - ADP'!$S$1))</f>
        <v>0</v>
      </c>
      <c r="M26" s="16">
        <f t="shared" si="0"/>
        <v>0</v>
      </c>
    </row>
    <row r="27" spans="1:13" ht="21" x14ac:dyDescent="0.35">
      <c r="A27" s="41" t="str">
        <f>IF(Codes!A26="","",Codes!A26)</f>
        <v/>
      </c>
      <c r="B27" s="42" t="str">
        <f>+Codes!B26</f>
        <v/>
      </c>
      <c r="C27" s="43">
        <f>IF($A27="",0,SUMIFS(Budget!$I$14:$I$413,Budget!$A$14:$A$413,'3272 - ADP'!$A27,Budget!$B$14:$B$413,'3272 - ADP'!C$3,Budget!$E$14:$E$413,'3272 - ADP'!$S$1))</f>
        <v>0</v>
      </c>
      <c r="D27" s="43">
        <f>IF($A27="",0,SUMIFS(Budget!$I$14:$I$413,Budget!$A$14:$A$413,'3272 - ADP'!$A27,Budget!$B$14:$B$413,'3272 - ADP'!D$3,Budget!$E$14:$E$413,'3272 - ADP'!$S$1))</f>
        <v>0</v>
      </c>
      <c r="E27" s="43">
        <f>IF($A27="",0,SUMIFS(Budget!$I$14:$I$413,Budget!$A$14:$A$413,'3272 - ADP'!$A27,Budget!$B$14:$B$413,'3272 - ADP'!E$3,Budget!$E$14:$E$413,'3272 - ADP'!$S$1))</f>
        <v>0</v>
      </c>
      <c r="F27" s="43">
        <f>IF($A27="",0,SUMIFS(Budget!$I$14:$I$413,Budget!$A$14:$A$413,'3272 - ADP'!$A27,Budget!$B$14:$B$413,'3272 - ADP'!F$3,Budget!$E$14:$E$413,'3272 - ADP'!$S$1))</f>
        <v>0</v>
      </c>
      <c r="G27" s="43">
        <f>IF($A27="",0,SUMIFS(Budget!$I$14:$I$413,Budget!$A$14:$A$413,'3272 - ADP'!$A27,Budget!$B$14:$B$413,'3272 - ADP'!G$3,Budget!$E$14:$E$413,'3272 - ADP'!$S$1))</f>
        <v>0</v>
      </c>
      <c r="H27" s="43">
        <f>IF($A27="",0,SUMIFS(Budget!$I$14:$I$413,Budget!$A$14:$A$413,'3272 - ADP'!$A27,Budget!$B$14:$B$413,'3272 - ADP'!H$3,Budget!$E$14:$E$413,'3272 - ADP'!$S$1))</f>
        <v>0</v>
      </c>
      <c r="I27" s="43">
        <f>IF($A27="",0,SUMIFS(Budget!$I$14:$I$413,Budget!$A$14:$A$413,'3272 - ADP'!$A27,Budget!$B$14:$B$413,'3272 - ADP'!I$3,Budget!$E$14:$E$413,'3272 - ADP'!$S$1))</f>
        <v>0</v>
      </c>
      <c r="J27" s="43">
        <f>IF($A27="",0,SUMIFS(Budget!$I$14:$I$413,Budget!$A$14:$A$413,'3272 - ADP'!$A27,Budget!$B$14:$B$413,'3272 - ADP'!J$3,Budget!$E$14:$E$413,'3272 - ADP'!$S$1))</f>
        <v>0</v>
      </c>
      <c r="K27" s="43">
        <f>IF($A27="",0,SUMIFS(Budget!$I$14:$I$413,Budget!$A$14:$A$413,'3272 - ADP'!$A27,Budget!$B$14:$B$413,'3272 - ADP'!K$3,Budget!$E$14:$E$413,'3272 - ADP'!$S$1))</f>
        <v>0</v>
      </c>
      <c r="L27" s="43">
        <f>IF($A27="",0,SUMIFS(Budget!$I$14:$I$413,Budget!$A$14:$A$413,'3272 - ADP'!$A27,Budget!$B$14:$B$413,'3272 - ADP'!L$3,Budget!$E$14:$E$413,'3272 - ADP'!$S$1))</f>
        <v>0</v>
      </c>
      <c r="M27" s="16">
        <f t="shared" si="0"/>
        <v>0</v>
      </c>
    </row>
    <row r="28" spans="1:13" ht="21" x14ac:dyDescent="0.35">
      <c r="A28" s="41" t="str">
        <f>IF(Codes!A27="","",Codes!A27)</f>
        <v/>
      </c>
      <c r="B28" s="42" t="str">
        <f>+Codes!B27</f>
        <v/>
      </c>
      <c r="C28" s="43">
        <f>IF($A28="",0,SUMIFS(Budget!$I$14:$I$413,Budget!$A$14:$A$413,'3272 - ADP'!$A28,Budget!$B$14:$B$413,'3272 - ADP'!C$3,Budget!$E$14:$E$413,'3272 - ADP'!$S$1))</f>
        <v>0</v>
      </c>
      <c r="D28" s="43">
        <f>IF($A28="",0,SUMIFS(Budget!$I$14:$I$413,Budget!$A$14:$A$413,'3272 - ADP'!$A28,Budget!$B$14:$B$413,'3272 - ADP'!D$3,Budget!$E$14:$E$413,'3272 - ADP'!$S$1))</f>
        <v>0</v>
      </c>
      <c r="E28" s="43">
        <f>IF($A28="",0,SUMIFS(Budget!$I$14:$I$413,Budget!$A$14:$A$413,'3272 - ADP'!$A28,Budget!$B$14:$B$413,'3272 - ADP'!E$3,Budget!$E$14:$E$413,'3272 - ADP'!$S$1))</f>
        <v>0</v>
      </c>
      <c r="F28" s="43">
        <f>IF($A28="",0,SUMIFS(Budget!$I$14:$I$413,Budget!$A$14:$A$413,'3272 - ADP'!$A28,Budget!$B$14:$B$413,'3272 - ADP'!F$3,Budget!$E$14:$E$413,'3272 - ADP'!$S$1))</f>
        <v>0</v>
      </c>
      <c r="G28" s="43">
        <f>IF($A28="",0,SUMIFS(Budget!$I$14:$I$413,Budget!$A$14:$A$413,'3272 - ADP'!$A28,Budget!$B$14:$B$413,'3272 - ADP'!G$3,Budget!$E$14:$E$413,'3272 - ADP'!$S$1))</f>
        <v>0</v>
      </c>
      <c r="H28" s="43">
        <f>IF($A28="",0,SUMIFS(Budget!$I$14:$I$413,Budget!$A$14:$A$413,'3272 - ADP'!$A28,Budget!$B$14:$B$413,'3272 - ADP'!H$3,Budget!$E$14:$E$413,'3272 - ADP'!$S$1))</f>
        <v>0</v>
      </c>
      <c r="I28" s="43">
        <f>IF($A28="",0,SUMIFS(Budget!$I$14:$I$413,Budget!$A$14:$A$413,'3272 - ADP'!$A28,Budget!$B$14:$B$413,'3272 - ADP'!I$3,Budget!$E$14:$E$413,'3272 - ADP'!$S$1))</f>
        <v>0</v>
      </c>
      <c r="J28" s="43">
        <f>IF($A28="",0,SUMIFS(Budget!$I$14:$I$413,Budget!$A$14:$A$413,'3272 - ADP'!$A28,Budget!$B$14:$B$413,'3272 - ADP'!J$3,Budget!$E$14:$E$413,'3272 - ADP'!$S$1))</f>
        <v>0</v>
      </c>
      <c r="K28" s="43">
        <f>IF($A28="",0,SUMIFS(Budget!$I$14:$I$413,Budget!$A$14:$A$413,'3272 - ADP'!$A28,Budget!$B$14:$B$413,'3272 - ADP'!K$3,Budget!$E$14:$E$413,'3272 - ADP'!$S$1))</f>
        <v>0</v>
      </c>
      <c r="L28" s="43">
        <f>IF($A28="",0,SUMIFS(Budget!$I$14:$I$413,Budget!$A$14:$A$413,'3272 - ADP'!$A28,Budget!$B$14:$B$413,'3272 - ADP'!L$3,Budget!$E$14:$E$413,'3272 - ADP'!$S$1))</f>
        <v>0</v>
      </c>
      <c r="M28" s="16">
        <f t="shared" si="0"/>
        <v>0</v>
      </c>
    </row>
    <row r="29" spans="1:13" ht="21" x14ac:dyDescent="0.35">
      <c r="A29" s="41" t="str">
        <f>IF(Codes!A28="","",Codes!A28)</f>
        <v/>
      </c>
      <c r="B29" s="42" t="str">
        <f>+Codes!B28</f>
        <v/>
      </c>
      <c r="C29" s="43">
        <f>IF($A29="",0,SUMIFS(Budget!$I$14:$I$413,Budget!$A$14:$A$413,'3272 - ADP'!$A29,Budget!$B$14:$B$413,'3272 - ADP'!C$3,Budget!$E$14:$E$413,'3272 - ADP'!$S$1))</f>
        <v>0</v>
      </c>
      <c r="D29" s="43">
        <f>IF($A29="",0,SUMIFS(Budget!$I$14:$I$413,Budget!$A$14:$A$413,'3272 - ADP'!$A29,Budget!$B$14:$B$413,'3272 - ADP'!D$3,Budget!$E$14:$E$413,'3272 - ADP'!$S$1))</f>
        <v>0</v>
      </c>
      <c r="E29" s="43">
        <f>IF($A29="",0,SUMIFS(Budget!$I$14:$I$413,Budget!$A$14:$A$413,'3272 - ADP'!$A29,Budget!$B$14:$B$413,'3272 - ADP'!E$3,Budget!$E$14:$E$413,'3272 - ADP'!$S$1))</f>
        <v>0</v>
      </c>
      <c r="F29" s="43">
        <f>IF($A29="",0,SUMIFS(Budget!$I$14:$I$413,Budget!$A$14:$A$413,'3272 - ADP'!$A29,Budget!$B$14:$B$413,'3272 - ADP'!F$3,Budget!$E$14:$E$413,'3272 - ADP'!$S$1))</f>
        <v>0</v>
      </c>
      <c r="G29" s="43">
        <f>IF($A29="",0,SUMIFS(Budget!$I$14:$I$413,Budget!$A$14:$A$413,'3272 - ADP'!$A29,Budget!$B$14:$B$413,'3272 - ADP'!G$3,Budget!$E$14:$E$413,'3272 - ADP'!$S$1))</f>
        <v>0</v>
      </c>
      <c r="H29" s="43">
        <f>IF($A29="",0,SUMIFS(Budget!$I$14:$I$413,Budget!$A$14:$A$413,'3272 - ADP'!$A29,Budget!$B$14:$B$413,'3272 - ADP'!H$3,Budget!$E$14:$E$413,'3272 - ADP'!$S$1))</f>
        <v>0</v>
      </c>
      <c r="I29" s="43">
        <f>IF($A29="",0,SUMIFS(Budget!$I$14:$I$413,Budget!$A$14:$A$413,'3272 - ADP'!$A29,Budget!$B$14:$B$413,'3272 - ADP'!I$3,Budget!$E$14:$E$413,'3272 - ADP'!$S$1))</f>
        <v>0</v>
      </c>
      <c r="J29" s="43">
        <f>IF($A29="",0,SUMIFS(Budget!$I$14:$I$413,Budget!$A$14:$A$413,'3272 - ADP'!$A29,Budget!$B$14:$B$413,'3272 - ADP'!J$3,Budget!$E$14:$E$413,'3272 - ADP'!$S$1))</f>
        <v>0</v>
      </c>
      <c r="K29" s="43">
        <f>IF($A29="",0,SUMIFS(Budget!$I$14:$I$413,Budget!$A$14:$A$413,'3272 - ADP'!$A29,Budget!$B$14:$B$413,'3272 - ADP'!K$3,Budget!$E$14:$E$413,'3272 - ADP'!$S$1))</f>
        <v>0</v>
      </c>
      <c r="L29" s="43">
        <f>IF($A29="",0,SUMIFS(Budget!$I$14:$I$413,Budget!$A$14:$A$413,'3272 - ADP'!$A29,Budget!$B$14:$B$413,'3272 - ADP'!L$3,Budget!$E$14:$E$413,'3272 - ADP'!$S$1))</f>
        <v>0</v>
      </c>
      <c r="M29" s="16">
        <f t="shared" si="0"/>
        <v>0</v>
      </c>
    </row>
    <row r="30" spans="1:13" ht="21" x14ac:dyDescent="0.35">
      <c r="A30" s="41" t="str">
        <f>IF(Codes!A29="","",Codes!A29)</f>
        <v/>
      </c>
      <c r="B30" s="42" t="str">
        <f>+Codes!B29</f>
        <v/>
      </c>
      <c r="C30" s="43">
        <f>IF($A30="",0,SUMIFS(Budget!$I$14:$I$413,Budget!$A$14:$A$413,'3272 - ADP'!$A30,Budget!$B$14:$B$413,'3272 - ADP'!C$3,Budget!$E$14:$E$413,'3272 - ADP'!$S$1))</f>
        <v>0</v>
      </c>
      <c r="D30" s="43">
        <f>IF($A30="",0,SUMIFS(Budget!$I$14:$I$413,Budget!$A$14:$A$413,'3272 - ADP'!$A30,Budget!$B$14:$B$413,'3272 - ADP'!D$3,Budget!$E$14:$E$413,'3272 - ADP'!$S$1))</f>
        <v>0</v>
      </c>
      <c r="E30" s="43">
        <f>IF($A30="",0,SUMIFS(Budget!$I$14:$I$413,Budget!$A$14:$A$413,'3272 - ADP'!$A30,Budget!$B$14:$B$413,'3272 - ADP'!E$3,Budget!$E$14:$E$413,'3272 - ADP'!$S$1))</f>
        <v>0</v>
      </c>
      <c r="F30" s="43">
        <f>IF($A30="",0,SUMIFS(Budget!$I$14:$I$413,Budget!$A$14:$A$413,'3272 - ADP'!$A30,Budget!$B$14:$B$413,'3272 - ADP'!F$3,Budget!$E$14:$E$413,'3272 - ADP'!$S$1))</f>
        <v>0</v>
      </c>
      <c r="G30" s="43">
        <f>IF($A30="",0,SUMIFS(Budget!$I$14:$I$413,Budget!$A$14:$A$413,'3272 - ADP'!$A30,Budget!$B$14:$B$413,'3272 - ADP'!G$3,Budget!$E$14:$E$413,'3272 - ADP'!$S$1))</f>
        <v>0</v>
      </c>
      <c r="H30" s="43">
        <f>IF($A30="",0,SUMIFS(Budget!$I$14:$I$413,Budget!$A$14:$A$413,'3272 - ADP'!$A30,Budget!$B$14:$B$413,'3272 - ADP'!H$3,Budget!$E$14:$E$413,'3272 - ADP'!$S$1))</f>
        <v>0</v>
      </c>
      <c r="I30" s="43">
        <f>IF($A30="",0,SUMIFS(Budget!$I$14:$I$413,Budget!$A$14:$A$413,'3272 - ADP'!$A30,Budget!$B$14:$B$413,'3272 - ADP'!I$3,Budget!$E$14:$E$413,'3272 - ADP'!$S$1))</f>
        <v>0</v>
      </c>
      <c r="J30" s="43">
        <f>IF($A30="",0,SUMIFS(Budget!$I$14:$I$413,Budget!$A$14:$A$413,'3272 - ADP'!$A30,Budget!$B$14:$B$413,'3272 - ADP'!J$3,Budget!$E$14:$E$413,'3272 - ADP'!$S$1))</f>
        <v>0</v>
      </c>
      <c r="K30" s="43">
        <f>IF($A30="",0,SUMIFS(Budget!$I$14:$I$413,Budget!$A$14:$A$413,'3272 - ADP'!$A30,Budget!$B$14:$B$413,'3272 - ADP'!K$3,Budget!$E$14:$E$413,'3272 - ADP'!$S$1))</f>
        <v>0</v>
      </c>
      <c r="L30" s="43">
        <f>IF($A30="",0,SUMIFS(Budget!$I$14:$I$413,Budget!$A$14:$A$413,'3272 - ADP'!$A30,Budget!$B$14:$B$413,'3272 - ADP'!L$3,Budget!$E$14:$E$413,'3272 - ADP'!$S$1))</f>
        <v>0</v>
      </c>
      <c r="M30" s="16">
        <f t="shared" si="0"/>
        <v>0</v>
      </c>
    </row>
    <row r="31" spans="1:13" ht="21.75" thickBot="1" x14ac:dyDescent="0.4">
      <c r="A31" s="41" t="str">
        <f>IF(Codes!A30="","",Codes!A30)</f>
        <v/>
      </c>
      <c r="B31" s="42" t="str">
        <f>+Codes!B30</f>
        <v/>
      </c>
      <c r="C31" s="43">
        <f>IF($A31="",0,SUMIFS(Budget!$I$14:$I$413,Budget!$A$14:$A$413,'3272 - ADP'!$A31,Budget!$B$14:$B$413,'3272 - ADP'!C$3,Budget!$E$14:$E$413,'3272 - ADP'!$S$1))</f>
        <v>0</v>
      </c>
      <c r="D31" s="43">
        <f>IF($A31="",0,SUMIFS(Budget!$I$14:$I$413,Budget!$A$14:$A$413,'3272 - ADP'!$A31,Budget!$B$14:$B$413,'3272 - ADP'!D$3,Budget!$E$14:$E$413,'3272 - ADP'!$S$1))</f>
        <v>0</v>
      </c>
      <c r="E31" s="43">
        <f>IF($A31="",0,SUMIFS(Budget!$I$14:$I$413,Budget!$A$14:$A$413,'3272 - ADP'!$A31,Budget!$B$14:$B$413,'3272 - ADP'!E$3,Budget!$E$14:$E$413,'3272 - ADP'!$S$1))</f>
        <v>0</v>
      </c>
      <c r="F31" s="43">
        <f>IF($A31="",0,SUMIFS(Budget!$I$14:$I$413,Budget!$A$14:$A$413,'3272 - ADP'!$A31,Budget!$B$14:$B$413,'3272 - ADP'!F$3,Budget!$E$14:$E$413,'3272 - ADP'!$S$1))</f>
        <v>0</v>
      </c>
      <c r="G31" s="43">
        <f>IF($A31="",0,SUMIFS(Budget!$I$14:$I$413,Budget!$A$14:$A$413,'3272 - ADP'!$A31,Budget!$B$14:$B$413,'3272 - ADP'!G$3,Budget!$E$14:$E$413,'3272 - ADP'!$S$1))</f>
        <v>0</v>
      </c>
      <c r="H31" s="43">
        <f>IF($A31="",0,SUMIFS(Budget!$I$14:$I$413,Budget!$A$14:$A$413,'3272 - ADP'!$A31,Budget!$B$14:$B$413,'3272 - ADP'!H$3,Budget!$E$14:$E$413,'3272 - ADP'!$S$1))</f>
        <v>0</v>
      </c>
      <c r="I31" s="43">
        <f>IF($A31="",0,SUMIFS(Budget!$I$14:$I$413,Budget!$A$14:$A$413,'3272 - ADP'!$A31,Budget!$B$14:$B$413,'3272 - ADP'!I$3,Budget!$E$14:$E$413,'3272 - ADP'!$S$1))</f>
        <v>0</v>
      </c>
      <c r="J31" s="43">
        <f>IF($A31="",0,SUMIFS(Budget!$I$14:$I$413,Budget!$A$14:$A$413,'3272 - ADP'!$A31,Budget!$B$14:$B$413,'3272 - ADP'!J$3,Budget!$E$14:$E$413,'3272 - ADP'!$S$1))</f>
        <v>0</v>
      </c>
      <c r="K31" s="43">
        <f>IF($A31="",0,SUMIFS(Budget!$I$14:$I$413,Budget!$A$14:$A$413,'3272 - ADP'!$A31,Budget!$B$14:$B$413,'3272 - ADP'!K$3,Budget!$E$14:$E$413,'3272 - ADP'!$S$1))</f>
        <v>0</v>
      </c>
      <c r="L31" s="43">
        <f>IF($A31="",0,SUMIFS(Budget!$I$14:$I$413,Budget!$A$14:$A$413,'3272 - ADP'!$A31,Budget!$B$14:$B$413,'3272 - ADP'!L$3,Budget!$E$14:$E$413,'3272 - ADP'!$S$1))</f>
        <v>0</v>
      </c>
      <c r="M31" s="16">
        <f t="shared" si="0"/>
        <v>0</v>
      </c>
    </row>
    <row r="32" spans="1:13" ht="22.5" thickTop="1" thickBot="1" x14ac:dyDescent="0.4">
      <c r="A32" s="17"/>
      <c r="B32" s="18" t="s">
        <v>115</v>
      </c>
      <c r="C32" s="107">
        <f>SUM(C5:C31)</f>
        <v>0</v>
      </c>
      <c r="D32" s="107">
        <f t="shared" ref="D32:M32" si="1">SUM(D5:D31)</f>
        <v>0</v>
      </c>
      <c r="E32" s="107">
        <f t="shared" si="1"/>
        <v>0</v>
      </c>
      <c r="F32" s="107">
        <f t="shared" si="1"/>
        <v>0</v>
      </c>
      <c r="G32" s="107">
        <f t="shared" si="1"/>
        <v>0</v>
      </c>
      <c r="H32" s="107">
        <f t="shared" si="1"/>
        <v>0</v>
      </c>
      <c r="I32" s="107">
        <f t="shared" si="1"/>
        <v>0</v>
      </c>
      <c r="J32" s="107">
        <f t="shared" si="1"/>
        <v>0</v>
      </c>
      <c r="K32" s="107">
        <f t="shared" si="1"/>
        <v>0</v>
      </c>
      <c r="L32" s="107">
        <f t="shared" si="1"/>
        <v>0</v>
      </c>
      <c r="M32" s="107">
        <f t="shared" si="1"/>
        <v>0</v>
      </c>
    </row>
    <row r="33" spans="1:13" ht="20.25" thickTop="1" thickBot="1" x14ac:dyDescent="0.35">
      <c r="A33" s="101"/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8">
        <f>+Budget!E7</f>
        <v>0</v>
      </c>
      <c r="M33" s="104">
        <f>+L33</f>
        <v>0</v>
      </c>
    </row>
    <row r="34" spans="1:13" ht="21.75" thickTop="1" x14ac:dyDescent="0.35">
      <c r="A34" s="17"/>
      <c r="B34" s="18" t="s">
        <v>116</v>
      </c>
      <c r="C34" s="109">
        <f>+C32</f>
        <v>0</v>
      </c>
      <c r="D34" s="109">
        <f t="shared" ref="D34:K34" si="2">+D32</f>
        <v>0</v>
      </c>
      <c r="E34" s="109">
        <f t="shared" si="2"/>
        <v>0</v>
      </c>
      <c r="F34" s="109">
        <f t="shared" si="2"/>
        <v>0</v>
      </c>
      <c r="G34" s="109">
        <f t="shared" si="2"/>
        <v>0</v>
      </c>
      <c r="H34" s="109">
        <f t="shared" si="2"/>
        <v>0</v>
      </c>
      <c r="I34" s="109">
        <f t="shared" si="2"/>
        <v>0</v>
      </c>
      <c r="J34" s="109">
        <f t="shared" si="2"/>
        <v>0</v>
      </c>
      <c r="K34" s="109">
        <f t="shared" si="2"/>
        <v>0</v>
      </c>
      <c r="L34" s="109">
        <f>+L32+L33</f>
        <v>0</v>
      </c>
      <c r="M34" s="109">
        <f>+M32+M33</f>
        <v>0</v>
      </c>
    </row>
    <row r="35" spans="1:13" x14ac:dyDescent="0.25">
      <c r="B35" s="9" t="str">
        <f>IF(A35="","",VLOOKUP(A35,Codes!$A$4:$B$29,2,FALSE))</f>
        <v/>
      </c>
    </row>
    <row r="36" spans="1:13" x14ac:dyDescent="0.25">
      <c r="B36" s="9" t="str">
        <f>IF(A36="","",VLOOKUP(A36,Codes!$A$4:$B$29,2,FALSE))</f>
        <v/>
      </c>
    </row>
    <row r="37" spans="1:13" x14ac:dyDescent="0.25">
      <c r="B37" s="9" t="str">
        <f>IF(A37="","",VLOOKUP(A37,Codes!$A$4:$B$29,2,FALSE))</f>
        <v/>
      </c>
    </row>
    <row r="38" spans="1:13" x14ac:dyDescent="0.25">
      <c r="B38" s="9" t="str">
        <f>IF(A38="","",VLOOKUP(A38,Codes!$A$4:$B$29,2,FALSE))</f>
        <v/>
      </c>
    </row>
    <row r="39" spans="1:13" x14ac:dyDescent="0.25">
      <c r="B39" s="9" t="str">
        <f>IF(A39="","",VLOOKUP(A39,Codes!$A$4:$B$29,2,FALSE))</f>
        <v/>
      </c>
    </row>
    <row r="40" spans="1:13" x14ac:dyDescent="0.25">
      <c r="B40" s="9" t="str">
        <f>IF(A40="","",VLOOKUP(A40,Codes!$A$4:$B$29,2,FALSE))</f>
        <v/>
      </c>
    </row>
    <row r="41" spans="1:13" x14ac:dyDescent="0.25">
      <c r="B41" s="9" t="str">
        <f>IF(A41="","",VLOOKUP(A41,Codes!$A$4:$B$29,2,FALSE))</f>
        <v/>
      </c>
    </row>
    <row r="42" spans="1:13" x14ac:dyDescent="0.25">
      <c r="B42" s="9" t="str">
        <f>IF(A42="","",VLOOKUP(A42,Codes!$A$4:$B$29,2,FALSE))</f>
        <v/>
      </c>
    </row>
    <row r="43" spans="1:13" x14ac:dyDescent="0.25">
      <c r="B43" s="9" t="str">
        <f>IF(A43="","",VLOOKUP(A43,Codes!$A$4:$B$29,2,FALSE))</f>
        <v/>
      </c>
    </row>
    <row r="44" spans="1:13" x14ac:dyDescent="0.25">
      <c r="B44" s="9" t="str">
        <f>IF(A44="","",VLOOKUP(A44,Codes!$A$4:$B$29,2,FALSE))</f>
        <v/>
      </c>
    </row>
    <row r="45" spans="1:13" x14ac:dyDescent="0.25">
      <c r="B45" s="9" t="str">
        <f>IF(A45="","",VLOOKUP(A45,Codes!$A$4:$B$29,2,FALSE))</f>
        <v/>
      </c>
    </row>
    <row r="46" spans="1:13" x14ac:dyDescent="0.25">
      <c r="B46" s="9" t="str">
        <f>IF(A46="","",VLOOKUP(A46,Codes!$A$4:$B$29,2,FALSE))</f>
        <v/>
      </c>
    </row>
    <row r="47" spans="1:13" x14ac:dyDescent="0.25">
      <c r="B47" s="9" t="str">
        <f>IF(A47="","",VLOOKUP(A47,Codes!$A$4:$B$29,2,FALSE))</f>
        <v/>
      </c>
    </row>
    <row r="48" spans="1:13" x14ac:dyDescent="0.25">
      <c r="B48" s="9" t="str">
        <f>IF(A48="","",VLOOKUP(A48,Codes!$A$4:$B$29,2,FALSE))</f>
        <v/>
      </c>
    </row>
    <row r="49" spans="2:2" x14ac:dyDescent="0.25">
      <c r="B49" s="9" t="str">
        <f>IF(A49="","",VLOOKUP(A49,Codes!$A$4:$B$29,2,FALSE))</f>
        <v/>
      </c>
    </row>
    <row r="50" spans="2:2" x14ac:dyDescent="0.25">
      <c r="B50" s="9" t="str">
        <f>IF(A50="","",VLOOKUP(A50,Codes!$A$4:$B$29,2,FALSE))</f>
        <v/>
      </c>
    </row>
    <row r="51" spans="2:2" x14ac:dyDescent="0.25">
      <c r="B51" s="9" t="str">
        <f>IF(A51="","",VLOOKUP(A51,Codes!$A$4:$B$29,2,FALSE))</f>
        <v/>
      </c>
    </row>
    <row r="52" spans="2:2" x14ac:dyDescent="0.25">
      <c r="B52" s="9" t="str">
        <f>IF(A52="","",VLOOKUP(A52,Codes!$A$4:$B$29,2,FALSE))</f>
        <v/>
      </c>
    </row>
    <row r="53" spans="2:2" x14ac:dyDescent="0.25">
      <c r="B53" s="9" t="str">
        <f>IF(A53="","",VLOOKUP(A53,Codes!$A$4:$B$29,2,FALSE))</f>
        <v/>
      </c>
    </row>
    <row r="54" spans="2:2" x14ac:dyDescent="0.25">
      <c r="B54" s="9" t="str">
        <f>IF(A54="","",VLOOKUP(A54,Codes!$A$4:$B$29,2,FALSE))</f>
        <v/>
      </c>
    </row>
    <row r="55" spans="2:2" x14ac:dyDescent="0.25">
      <c r="B55" s="9" t="str">
        <f>IF(A55="","",VLOOKUP(A55,Codes!$A$4:$B$29,2,FALSE))</f>
        <v/>
      </c>
    </row>
    <row r="56" spans="2:2" x14ac:dyDescent="0.25">
      <c r="B56" s="9" t="str">
        <f>IF(A56="","",VLOOKUP(A56,Codes!$A$4:$B$29,2,FALSE))</f>
        <v/>
      </c>
    </row>
    <row r="57" spans="2:2" x14ac:dyDescent="0.25">
      <c r="B57" s="9" t="str">
        <f>IF(A57="","",VLOOKUP(A57,Codes!$A$4:$B$29,2,FALSE))</f>
        <v/>
      </c>
    </row>
    <row r="58" spans="2:2" x14ac:dyDescent="0.25">
      <c r="B58" s="9" t="str">
        <f>IF(A58="","",VLOOKUP(A58,Codes!$A$4:$B$29,2,FALSE))</f>
        <v/>
      </c>
    </row>
    <row r="59" spans="2:2" x14ac:dyDescent="0.25">
      <c r="B59" s="9" t="str">
        <f>IF(A59="","",VLOOKUP(A59,Codes!$A$4:$B$29,2,FALSE))</f>
        <v/>
      </c>
    </row>
    <row r="60" spans="2:2" x14ac:dyDescent="0.25">
      <c r="B60" s="9" t="str">
        <f>IF(A60="","",VLOOKUP(A60,Codes!$A$4:$B$29,2,FALSE))</f>
        <v/>
      </c>
    </row>
    <row r="61" spans="2:2" x14ac:dyDescent="0.25">
      <c r="B61" s="9" t="str">
        <f>IF(A61="","",VLOOKUP(A61,Codes!$A$4:$B$29,2,FALSE))</f>
        <v/>
      </c>
    </row>
    <row r="62" spans="2:2" x14ac:dyDescent="0.25">
      <c r="B62" s="9" t="str">
        <f>IF(A62="","",VLOOKUP(A62,Codes!$A$4:$B$29,2,FALSE))</f>
        <v/>
      </c>
    </row>
    <row r="63" spans="2:2" x14ac:dyDescent="0.25">
      <c r="B63" s="9" t="str">
        <f>IF(A63="","",VLOOKUP(A63,Codes!$A$4:$B$29,2,FALSE))</f>
        <v/>
      </c>
    </row>
    <row r="64" spans="2:2" x14ac:dyDescent="0.25">
      <c r="B64" s="9" t="str">
        <f>IF(A64="","",VLOOKUP(A64,Codes!$A$4:$B$29,2,FALSE))</f>
        <v/>
      </c>
    </row>
  </sheetData>
  <sheetProtection sheet="1" formatColumns="0" formatRows="0"/>
  <mergeCells count="3">
    <mergeCell ref="A2:M2"/>
    <mergeCell ref="A1:B1"/>
    <mergeCell ref="C1:M1"/>
  </mergeCells>
  <dataValidations count="1">
    <dataValidation type="list" allowBlank="1" showInputMessage="1" showErrorMessage="1" sqref="B5:B31" xr:uid="{00000000-0002-0000-0200-000000000000}">
      <formula1>$A$3:$A$62</formula1>
    </dataValidation>
  </dataValidations>
  <pageMargins left="0.2" right="0.2" top="0.25" bottom="0.25" header="0.3" footer="0.3"/>
  <pageSetup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Codes!$A$4:$A$29</xm:f>
          </x14:formula1>
          <xm:sqref>A32:A64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S64"/>
  <sheetViews>
    <sheetView zoomScale="70" zoomScaleNormal="70" workbookViewId="0">
      <pane xSplit="2" ySplit="4" topLeftCell="C5" activePane="bottomRight" state="frozen"/>
      <selection activeCell="D12" sqref="D12"/>
      <selection pane="topRight" activeCell="D12" sqref="D12"/>
      <selection pane="bottomLeft" activeCell="D12" sqref="D12"/>
      <selection pane="bottomRight" activeCell="L33" sqref="L33"/>
    </sheetView>
  </sheetViews>
  <sheetFormatPr defaultRowHeight="15" x14ac:dyDescent="0.25"/>
  <cols>
    <col min="1" max="1" width="19.140625" style="26" customWidth="1"/>
    <col min="2" max="2" width="47" style="8" customWidth="1"/>
    <col min="3" max="3" width="19.28515625" style="26" customWidth="1"/>
    <col min="4" max="13" width="18.5703125" style="26" customWidth="1"/>
    <col min="14" max="16384" width="9.140625" style="26"/>
  </cols>
  <sheetData>
    <row r="1" spans="1:19" s="7" customFormat="1" ht="31.5" x14ac:dyDescent="0.5">
      <c r="A1" s="140" t="str">
        <f>Codes!C1</f>
        <v>[Enter Grantee Name]</v>
      </c>
      <c r="B1" s="140"/>
      <c r="C1" s="140" t="str">
        <f>+Codes!A1&amp;" "&amp;S1</f>
        <v>Vermont Adult Education and Literacy 4240 - Federal Basic</v>
      </c>
      <c r="D1" s="140"/>
      <c r="E1" s="140"/>
      <c r="F1" s="140"/>
      <c r="G1" s="140"/>
      <c r="H1" s="140"/>
      <c r="I1" s="140"/>
      <c r="J1" s="140"/>
      <c r="K1" s="140"/>
      <c r="L1" s="140"/>
      <c r="M1" s="140"/>
      <c r="S1" s="7" t="str">
        <f>+Codes!E6</f>
        <v>4240 - Federal Basic</v>
      </c>
    </row>
    <row r="2" spans="1:19" s="7" customFormat="1" ht="28.5" x14ac:dyDescent="0.45">
      <c r="A2" s="139" t="str">
        <f>+Budget!C2</f>
        <v>FY2021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9" ht="18.75" x14ac:dyDescent="0.3">
      <c r="A3" s="24"/>
      <c r="B3" s="25"/>
      <c r="C3" s="19">
        <v>100</v>
      </c>
      <c r="D3" s="19">
        <v>200</v>
      </c>
      <c r="E3" s="19">
        <v>300</v>
      </c>
      <c r="F3" s="19">
        <v>400</v>
      </c>
      <c r="G3" s="19">
        <v>500</v>
      </c>
      <c r="H3" s="19">
        <v>600</v>
      </c>
      <c r="I3" s="19">
        <v>700</v>
      </c>
      <c r="J3" s="19">
        <v>730</v>
      </c>
      <c r="K3" s="19">
        <v>800</v>
      </c>
      <c r="L3" s="19">
        <v>900</v>
      </c>
      <c r="M3" s="20"/>
    </row>
    <row r="4" spans="1:19" ht="75" x14ac:dyDescent="0.3">
      <c r="A4" s="22" t="s">
        <v>0</v>
      </c>
      <c r="B4" s="23" t="s">
        <v>1</v>
      </c>
      <c r="C4" s="21" t="s">
        <v>52</v>
      </c>
      <c r="D4" s="21" t="s">
        <v>53</v>
      </c>
      <c r="E4" s="21" t="s">
        <v>54</v>
      </c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</row>
    <row r="5" spans="1:19" ht="21" x14ac:dyDescent="0.35">
      <c r="A5" s="41">
        <f>IF(Codes!A4="","",Codes!A4)</f>
        <v>1000</v>
      </c>
      <c r="B5" s="42" t="str">
        <f>+Codes!B4</f>
        <v>Instruction</v>
      </c>
      <c r="C5" s="43">
        <f>IF($A5="",0,SUMIFS(Budget!$I$14:$I$413,Budget!$A$14:$A$413,'4240 - Fed Basic'!$A5,Budget!$B$14:$B$413,'4240 - Fed Basic'!C$3,Budget!$E$14:$E$413,'4240 - Fed Basic'!$S$1))</f>
        <v>0</v>
      </c>
      <c r="D5" s="43">
        <f>IF($A5="",0,SUMIFS(Budget!$I$14:$I$413,Budget!$A$14:$A$413,'4240 - Fed Basic'!$A5,Budget!$B$14:$B$413,'4240 - Fed Basic'!D$3,Budget!$E$14:$E$413,'4240 - Fed Basic'!$S$1))</f>
        <v>0</v>
      </c>
      <c r="E5" s="43">
        <f>IF($A5="",0,SUMIFS(Budget!$I$14:$I$413,Budget!$A$14:$A$413,'4240 - Fed Basic'!$A5,Budget!$B$14:$B$413,'4240 - Fed Basic'!E$3,Budget!$E$14:$E$413,'4240 - Fed Basic'!$S$1))</f>
        <v>0</v>
      </c>
      <c r="F5" s="43">
        <f>IF($A5="",0,SUMIFS(Budget!$I$14:$I$413,Budget!$A$14:$A$413,'4240 - Fed Basic'!$A5,Budget!$B$14:$B$413,'4240 - Fed Basic'!F$3,Budget!$E$14:$E$413,'4240 - Fed Basic'!$S$1))</f>
        <v>0</v>
      </c>
      <c r="G5" s="43">
        <f>IF($A5="",0,SUMIFS(Budget!$I$14:$I$413,Budget!$A$14:$A$413,'4240 - Fed Basic'!$A5,Budget!$B$14:$B$413,'4240 - Fed Basic'!G$3,Budget!$E$14:$E$413,'4240 - Fed Basic'!$S$1))</f>
        <v>0</v>
      </c>
      <c r="H5" s="43">
        <f>IF($A5="",0,SUMIFS(Budget!$I$14:$I$413,Budget!$A$14:$A$413,'4240 - Fed Basic'!$A5,Budget!$B$14:$B$413,'4240 - Fed Basic'!H$3,Budget!$E$14:$E$413,'4240 - Fed Basic'!$S$1))</f>
        <v>0</v>
      </c>
      <c r="I5" s="43">
        <f>IF($A5="",0,SUMIFS(Budget!$I$14:$I$413,Budget!$A$14:$A$413,'4240 - Fed Basic'!$A5,Budget!$B$14:$B$413,'4240 - Fed Basic'!I$3,Budget!$E$14:$E$413,'4240 - Fed Basic'!$S$1))</f>
        <v>0</v>
      </c>
      <c r="J5" s="43">
        <f>IF($A5="",0,SUMIFS(Budget!$I$14:$I$413,Budget!$A$14:$A$413,'4240 - Fed Basic'!$A5,Budget!$B$14:$B$413,'4240 - Fed Basic'!J$3,Budget!$E$14:$E$413,'4240 - Fed Basic'!$S$1))</f>
        <v>0</v>
      </c>
      <c r="K5" s="43">
        <f>IF($A5="",0,SUMIFS(Budget!$I$14:$I$413,Budget!$A$14:$A$413,'4240 - Fed Basic'!$A5,Budget!$B$14:$B$413,'4240 - Fed Basic'!K$3,Budget!$E$14:$E$413,'4240 - Fed Basic'!$S$1))</f>
        <v>0</v>
      </c>
      <c r="L5" s="43">
        <f>IF($A5="",0,SUMIFS(Budget!$I$14:$I$413,Budget!$A$14:$A$413,'4240 - Fed Basic'!$A5,Budget!$B$14:$B$413,'4240 - Fed Basic'!L$3,Budget!$E$14:$E$413,'4240 - Fed Basic'!$S$1))</f>
        <v>0</v>
      </c>
      <c r="M5" s="16">
        <f>SUM(C5:L5)</f>
        <v>0</v>
      </c>
    </row>
    <row r="6" spans="1:19" ht="21" x14ac:dyDescent="0.35">
      <c r="A6" s="41">
        <f>IF(Codes!A5="","",Codes!A5)</f>
        <v>2110</v>
      </c>
      <c r="B6" s="42" t="str">
        <f>+Codes!B5</f>
        <v>Attendance and Social Work Services</v>
      </c>
      <c r="C6" s="43">
        <f>IF($A6="",0,SUMIFS(Budget!$I$14:$I$413,Budget!$A$14:$A$413,'4240 - Fed Basic'!$A6,Budget!$B$14:$B$413,'4240 - Fed Basic'!C$3,Budget!$E$14:$E$413,'4240 - Fed Basic'!$S$1))</f>
        <v>0</v>
      </c>
      <c r="D6" s="43">
        <f>IF($A6="",0,SUMIFS(Budget!$I$14:$I$413,Budget!$A$14:$A$413,'4240 - Fed Basic'!$A6,Budget!$B$14:$B$413,'4240 - Fed Basic'!D$3,Budget!$E$14:$E$413,'4240 - Fed Basic'!$S$1))</f>
        <v>0</v>
      </c>
      <c r="E6" s="43">
        <f>IF($A6="",0,SUMIFS(Budget!$I$14:$I$413,Budget!$A$14:$A$413,'4240 - Fed Basic'!$A6,Budget!$B$14:$B$413,'4240 - Fed Basic'!E$3,Budget!$E$14:$E$413,'4240 - Fed Basic'!$S$1))</f>
        <v>0</v>
      </c>
      <c r="F6" s="43">
        <f>IF($A6="",0,SUMIFS(Budget!$I$14:$I$413,Budget!$A$14:$A$413,'4240 - Fed Basic'!$A6,Budget!$B$14:$B$413,'4240 - Fed Basic'!F$3,Budget!$E$14:$E$413,'4240 - Fed Basic'!$S$1))</f>
        <v>0</v>
      </c>
      <c r="G6" s="43">
        <f>IF($A6="",0,SUMIFS(Budget!$I$14:$I$413,Budget!$A$14:$A$413,'4240 - Fed Basic'!$A6,Budget!$B$14:$B$413,'4240 - Fed Basic'!G$3,Budget!$E$14:$E$413,'4240 - Fed Basic'!$S$1))</f>
        <v>0</v>
      </c>
      <c r="H6" s="43">
        <f>IF($A6="",0,SUMIFS(Budget!$I$14:$I$413,Budget!$A$14:$A$413,'4240 - Fed Basic'!$A6,Budget!$B$14:$B$413,'4240 - Fed Basic'!H$3,Budget!$E$14:$E$413,'4240 - Fed Basic'!$S$1))</f>
        <v>0</v>
      </c>
      <c r="I6" s="43">
        <f>IF($A6="",0,SUMIFS(Budget!$I$14:$I$413,Budget!$A$14:$A$413,'4240 - Fed Basic'!$A6,Budget!$B$14:$B$413,'4240 - Fed Basic'!I$3,Budget!$E$14:$E$413,'4240 - Fed Basic'!$S$1))</f>
        <v>0</v>
      </c>
      <c r="J6" s="43">
        <f>IF($A6="",0,SUMIFS(Budget!$I$14:$I$413,Budget!$A$14:$A$413,'4240 - Fed Basic'!$A6,Budget!$B$14:$B$413,'4240 - Fed Basic'!J$3,Budget!$E$14:$E$413,'4240 - Fed Basic'!$S$1))</f>
        <v>0</v>
      </c>
      <c r="K6" s="43">
        <f>IF($A6="",0,SUMIFS(Budget!$I$14:$I$413,Budget!$A$14:$A$413,'4240 - Fed Basic'!$A6,Budget!$B$14:$B$413,'4240 - Fed Basic'!K$3,Budget!$E$14:$E$413,'4240 - Fed Basic'!$S$1))</f>
        <v>0</v>
      </c>
      <c r="L6" s="43">
        <f>IF($A6="",0,SUMIFS(Budget!$I$14:$I$413,Budget!$A$14:$A$413,'4240 - Fed Basic'!$A6,Budget!$B$14:$B$413,'4240 - Fed Basic'!L$3,Budget!$E$14:$E$413,'4240 - Fed Basic'!$S$1))</f>
        <v>0</v>
      </c>
      <c r="M6" s="16">
        <f t="shared" ref="M6:M31" si="0">SUM(C6:L6)</f>
        <v>0</v>
      </c>
    </row>
    <row r="7" spans="1:19" ht="42" x14ac:dyDescent="0.35">
      <c r="A7" s="41">
        <f>IF(Codes!A6="","",Codes!A6)</f>
        <v>2120</v>
      </c>
      <c r="B7" s="42" t="str">
        <f>+Codes!B6</f>
        <v>Guidance Services</v>
      </c>
      <c r="C7" s="43">
        <f>IF($A7="",0,SUMIFS(Budget!$I$14:$I$413,Budget!$A$14:$A$413,'4240 - Fed Basic'!$A7,Budget!$B$14:$B$413,'4240 - Fed Basic'!C$3,Budget!$E$14:$E$413,'4240 - Fed Basic'!$S$1))</f>
        <v>0</v>
      </c>
      <c r="D7" s="43">
        <f>IF($A7="",0,SUMIFS(Budget!$I$14:$I$413,Budget!$A$14:$A$413,'4240 - Fed Basic'!$A7,Budget!$B$14:$B$413,'4240 - Fed Basic'!D$3,Budget!$E$14:$E$413,'4240 - Fed Basic'!$S$1))</f>
        <v>0</v>
      </c>
      <c r="E7" s="43">
        <f>IF($A7="",0,SUMIFS(Budget!$I$14:$I$413,Budget!$A$14:$A$413,'4240 - Fed Basic'!$A7,Budget!$B$14:$B$413,'4240 - Fed Basic'!E$3,Budget!$E$14:$E$413,'4240 - Fed Basic'!$S$1))</f>
        <v>0</v>
      </c>
      <c r="F7" s="43">
        <f>IF($A7="",0,SUMIFS(Budget!$I$14:$I$413,Budget!$A$14:$A$413,'4240 - Fed Basic'!$A7,Budget!$B$14:$B$413,'4240 - Fed Basic'!F$3,Budget!$E$14:$E$413,'4240 - Fed Basic'!$S$1))</f>
        <v>0</v>
      </c>
      <c r="G7" s="43">
        <f>IF($A7="",0,SUMIFS(Budget!$I$14:$I$413,Budget!$A$14:$A$413,'4240 - Fed Basic'!$A7,Budget!$B$14:$B$413,'4240 - Fed Basic'!G$3,Budget!$E$14:$E$413,'4240 - Fed Basic'!$S$1))</f>
        <v>0</v>
      </c>
      <c r="H7" s="43">
        <f>IF($A7="",0,SUMIFS(Budget!$I$14:$I$413,Budget!$A$14:$A$413,'4240 - Fed Basic'!$A7,Budget!$B$14:$B$413,'4240 - Fed Basic'!H$3,Budget!$E$14:$E$413,'4240 - Fed Basic'!$S$1))</f>
        <v>0</v>
      </c>
      <c r="I7" s="43">
        <f>IF($A7="",0,SUMIFS(Budget!$I$14:$I$413,Budget!$A$14:$A$413,'4240 - Fed Basic'!$A7,Budget!$B$14:$B$413,'4240 - Fed Basic'!I$3,Budget!$E$14:$E$413,'4240 - Fed Basic'!$S$1))</f>
        <v>0</v>
      </c>
      <c r="J7" s="43">
        <f>IF($A7="",0,SUMIFS(Budget!$I$14:$I$413,Budget!$A$14:$A$413,'4240 - Fed Basic'!$A7,Budget!$B$14:$B$413,'4240 - Fed Basic'!J$3,Budget!$E$14:$E$413,'4240 - Fed Basic'!$S$1))</f>
        <v>0</v>
      </c>
      <c r="K7" s="43">
        <f>IF($A7="",0,SUMIFS(Budget!$I$14:$I$413,Budget!$A$14:$A$413,'4240 - Fed Basic'!$A7,Budget!$B$14:$B$413,'4240 - Fed Basic'!K$3,Budget!$E$14:$E$413,'4240 - Fed Basic'!$S$1))</f>
        <v>0</v>
      </c>
      <c r="L7" s="43">
        <f>IF($A7="",0,SUMIFS(Budget!$I$14:$I$413,Budget!$A$14:$A$413,'4240 - Fed Basic'!$A7,Budget!$B$14:$B$413,'4240 - Fed Basic'!L$3,Budget!$E$14:$E$413,'4240 - Fed Basic'!$S$1))</f>
        <v>0</v>
      </c>
      <c r="M7" s="16">
        <f t="shared" si="0"/>
        <v>0</v>
      </c>
    </row>
    <row r="8" spans="1:19" ht="42" x14ac:dyDescent="0.35">
      <c r="A8" s="41">
        <f>IF(Codes!A7="","",Codes!A7)</f>
        <v>2190</v>
      </c>
      <c r="B8" s="42" t="str">
        <f>+Codes!B7</f>
        <v>Other Support Services - Students</v>
      </c>
      <c r="C8" s="43">
        <f>IF($A8="",0,SUMIFS(Budget!$I$14:$I$413,Budget!$A$14:$A$413,'4240 - Fed Basic'!$A8,Budget!$B$14:$B$413,'4240 - Fed Basic'!C$3,Budget!$E$14:$E$413,'4240 - Fed Basic'!$S$1))</f>
        <v>0</v>
      </c>
      <c r="D8" s="43">
        <f>IF($A8="",0,SUMIFS(Budget!$I$14:$I$413,Budget!$A$14:$A$413,'4240 - Fed Basic'!$A8,Budget!$B$14:$B$413,'4240 - Fed Basic'!D$3,Budget!$E$14:$E$413,'4240 - Fed Basic'!$S$1))</f>
        <v>0</v>
      </c>
      <c r="E8" s="43">
        <f>IF($A8="",0,SUMIFS(Budget!$I$14:$I$413,Budget!$A$14:$A$413,'4240 - Fed Basic'!$A8,Budget!$B$14:$B$413,'4240 - Fed Basic'!E$3,Budget!$E$14:$E$413,'4240 - Fed Basic'!$S$1))</f>
        <v>0</v>
      </c>
      <c r="F8" s="43">
        <f>IF($A8="",0,SUMIFS(Budget!$I$14:$I$413,Budget!$A$14:$A$413,'4240 - Fed Basic'!$A8,Budget!$B$14:$B$413,'4240 - Fed Basic'!F$3,Budget!$E$14:$E$413,'4240 - Fed Basic'!$S$1))</f>
        <v>0</v>
      </c>
      <c r="G8" s="43">
        <f>IF($A8="",0,SUMIFS(Budget!$I$14:$I$413,Budget!$A$14:$A$413,'4240 - Fed Basic'!$A8,Budget!$B$14:$B$413,'4240 - Fed Basic'!G$3,Budget!$E$14:$E$413,'4240 - Fed Basic'!$S$1))</f>
        <v>0</v>
      </c>
      <c r="H8" s="43">
        <f>IF($A8="",0,SUMIFS(Budget!$I$14:$I$413,Budget!$A$14:$A$413,'4240 - Fed Basic'!$A8,Budget!$B$14:$B$413,'4240 - Fed Basic'!H$3,Budget!$E$14:$E$413,'4240 - Fed Basic'!$S$1))</f>
        <v>0</v>
      </c>
      <c r="I8" s="43">
        <f>IF($A8="",0,SUMIFS(Budget!$I$14:$I$413,Budget!$A$14:$A$413,'4240 - Fed Basic'!$A8,Budget!$B$14:$B$413,'4240 - Fed Basic'!I$3,Budget!$E$14:$E$413,'4240 - Fed Basic'!$S$1))</f>
        <v>0</v>
      </c>
      <c r="J8" s="43">
        <f>IF($A8="",0,SUMIFS(Budget!$I$14:$I$413,Budget!$A$14:$A$413,'4240 - Fed Basic'!$A8,Budget!$B$14:$B$413,'4240 - Fed Basic'!J$3,Budget!$E$14:$E$413,'4240 - Fed Basic'!$S$1))</f>
        <v>0</v>
      </c>
      <c r="K8" s="43">
        <f>IF($A8="",0,SUMIFS(Budget!$I$14:$I$413,Budget!$A$14:$A$413,'4240 - Fed Basic'!$A8,Budget!$B$14:$B$413,'4240 - Fed Basic'!K$3,Budget!$E$14:$E$413,'4240 - Fed Basic'!$S$1))</f>
        <v>0</v>
      </c>
      <c r="L8" s="43">
        <f>IF($A8="",0,SUMIFS(Budget!$I$14:$I$413,Budget!$A$14:$A$413,'4240 - Fed Basic'!$A8,Budget!$B$14:$B$413,'4240 - Fed Basic'!L$3,Budget!$E$14:$E$413,'4240 - Fed Basic'!$S$1))</f>
        <v>0</v>
      </c>
      <c r="M8" s="16">
        <f t="shared" si="0"/>
        <v>0</v>
      </c>
    </row>
    <row r="9" spans="1:19" ht="21" x14ac:dyDescent="0.35">
      <c r="A9" s="41">
        <f>IF(Codes!A8="","",Codes!A8)</f>
        <v>2212</v>
      </c>
      <c r="B9" s="42" t="str">
        <f>+Codes!B8</f>
        <v>Instruction and Curriculum Development</v>
      </c>
      <c r="C9" s="43">
        <f>IF($A9="",0,SUMIFS(Budget!$I$14:$I$413,Budget!$A$14:$A$413,'4240 - Fed Basic'!$A9,Budget!$B$14:$B$413,'4240 - Fed Basic'!C$3,Budget!$E$14:$E$413,'4240 - Fed Basic'!$S$1))</f>
        <v>0</v>
      </c>
      <c r="D9" s="43">
        <f>IF($A9="",0,SUMIFS(Budget!$I$14:$I$413,Budget!$A$14:$A$413,'4240 - Fed Basic'!$A9,Budget!$B$14:$B$413,'4240 - Fed Basic'!D$3,Budget!$E$14:$E$413,'4240 - Fed Basic'!$S$1))</f>
        <v>0</v>
      </c>
      <c r="E9" s="43">
        <f>IF($A9="",0,SUMIFS(Budget!$I$14:$I$413,Budget!$A$14:$A$413,'4240 - Fed Basic'!$A9,Budget!$B$14:$B$413,'4240 - Fed Basic'!E$3,Budget!$E$14:$E$413,'4240 - Fed Basic'!$S$1))</f>
        <v>0</v>
      </c>
      <c r="F9" s="43">
        <f>IF($A9="",0,SUMIFS(Budget!$I$14:$I$413,Budget!$A$14:$A$413,'4240 - Fed Basic'!$A9,Budget!$B$14:$B$413,'4240 - Fed Basic'!F$3,Budget!$E$14:$E$413,'4240 - Fed Basic'!$S$1))</f>
        <v>0</v>
      </c>
      <c r="G9" s="43">
        <f>IF($A9="",0,SUMIFS(Budget!$I$14:$I$413,Budget!$A$14:$A$413,'4240 - Fed Basic'!$A9,Budget!$B$14:$B$413,'4240 - Fed Basic'!G$3,Budget!$E$14:$E$413,'4240 - Fed Basic'!$S$1))</f>
        <v>0</v>
      </c>
      <c r="H9" s="43">
        <f>IF($A9="",0,SUMIFS(Budget!$I$14:$I$413,Budget!$A$14:$A$413,'4240 - Fed Basic'!$A9,Budget!$B$14:$B$413,'4240 - Fed Basic'!H$3,Budget!$E$14:$E$413,'4240 - Fed Basic'!$S$1))</f>
        <v>0</v>
      </c>
      <c r="I9" s="43">
        <f>IF($A9="",0,SUMIFS(Budget!$I$14:$I$413,Budget!$A$14:$A$413,'4240 - Fed Basic'!$A9,Budget!$B$14:$B$413,'4240 - Fed Basic'!I$3,Budget!$E$14:$E$413,'4240 - Fed Basic'!$S$1))</f>
        <v>0</v>
      </c>
      <c r="J9" s="43">
        <f>IF($A9="",0,SUMIFS(Budget!$I$14:$I$413,Budget!$A$14:$A$413,'4240 - Fed Basic'!$A9,Budget!$B$14:$B$413,'4240 - Fed Basic'!J$3,Budget!$E$14:$E$413,'4240 - Fed Basic'!$S$1))</f>
        <v>0</v>
      </c>
      <c r="K9" s="43">
        <f>IF($A9="",0,SUMIFS(Budget!$I$14:$I$413,Budget!$A$14:$A$413,'4240 - Fed Basic'!$A9,Budget!$B$14:$B$413,'4240 - Fed Basic'!K$3,Budget!$E$14:$E$413,'4240 - Fed Basic'!$S$1))</f>
        <v>0</v>
      </c>
      <c r="L9" s="43">
        <f>IF($A9="",0,SUMIFS(Budget!$I$14:$I$413,Budget!$A$14:$A$413,'4240 - Fed Basic'!$A9,Budget!$B$14:$B$413,'4240 - Fed Basic'!L$3,Budget!$E$14:$E$413,'4240 - Fed Basic'!$S$1))</f>
        <v>0</v>
      </c>
      <c r="M9" s="16">
        <f t="shared" si="0"/>
        <v>0</v>
      </c>
    </row>
    <row r="10" spans="1:19" ht="21" x14ac:dyDescent="0.35">
      <c r="A10" s="41">
        <f>IF(Codes!A9="","",Codes!A9)</f>
        <v>2213</v>
      </c>
      <c r="B10" s="42" t="str">
        <f>+Codes!B9</f>
        <v>Instructional Staff Training</v>
      </c>
      <c r="C10" s="43">
        <f>IF($A10="",0,SUMIFS(Budget!$I$14:$I$413,Budget!$A$14:$A$413,'4240 - Fed Basic'!$A10,Budget!$B$14:$B$413,'4240 - Fed Basic'!C$3,Budget!$E$14:$E$413,'4240 - Fed Basic'!$S$1))</f>
        <v>0</v>
      </c>
      <c r="D10" s="43">
        <f>IF($A10="",0,SUMIFS(Budget!$I$14:$I$413,Budget!$A$14:$A$413,'4240 - Fed Basic'!$A10,Budget!$B$14:$B$413,'4240 - Fed Basic'!D$3,Budget!$E$14:$E$413,'4240 - Fed Basic'!$S$1))</f>
        <v>0</v>
      </c>
      <c r="E10" s="43">
        <f>IF($A10="",0,SUMIFS(Budget!$I$14:$I$413,Budget!$A$14:$A$413,'4240 - Fed Basic'!$A10,Budget!$B$14:$B$413,'4240 - Fed Basic'!E$3,Budget!$E$14:$E$413,'4240 - Fed Basic'!$S$1))</f>
        <v>0</v>
      </c>
      <c r="F10" s="43">
        <f>IF($A10="",0,SUMIFS(Budget!$I$14:$I$413,Budget!$A$14:$A$413,'4240 - Fed Basic'!$A10,Budget!$B$14:$B$413,'4240 - Fed Basic'!F$3,Budget!$E$14:$E$413,'4240 - Fed Basic'!$S$1))</f>
        <v>0</v>
      </c>
      <c r="G10" s="43">
        <f>IF($A10="",0,SUMIFS(Budget!$I$14:$I$413,Budget!$A$14:$A$413,'4240 - Fed Basic'!$A10,Budget!$B$14:$B$413,'4240 - Fed Basic'!G$3,Budget!$E$14:$E$413,'4240 - Fed Basic'!$S$1))</f>
        <v>0</v>
      </c>
      <c r="H10" s="43">
        <f>IF($A10="",0,SUMIFS(Budget!$I$14:$I$413,Budget!$A$14:$A$413,'4240 - Fed Basic'!$A10,Budget!$B$14:$B$413,'4240 - Fed Basic'!H$3,Budget!$E$14:$E$413,'4240 - Fed Basic'!$S$1))</f>
        <v>0</v>
      </c>
      <c r="I10" s="43">
        <f>IF($A10="",0,SUMIFS(Budget!$I$14:$I$413,Budget!$A$14:$A$413,'4240 - Fed Basic'!$A10,Budget!$B$14:$B$413,'4240 - Fed Basic'!I$3,Budget!$E$14:$E$413,'4240 - Fed Basic'!$S$1))</f>
        <v>0</v>
      </c>
      <c r="J10" s="43">
        <f>IF($A10="",0,SUMIFS(Budget!$I$14:$I$413,Budget!$A$14:$A$413,'4240 - Fed Basic'!$A10,Budget!$B$14:$B$413,'4240 - Fed Basic'!J$3,Budget!$E$14:$E$413,'4240 - Fed Basic'!$S$1))</f>
        <v>0</v>
      </c>
      <c r="K10" s="43">
        <f>IF($A10="",0,SUMIFS(Budget!$I$14:$I$413,Budget!$A$14:$A$413,'4240 - Fed Basic'!$A10,Budget!$B$14:$B$413,'4240 - Fed Basic'!K$3,Budget!$E$14:$E$413,'4240 - Fed Basic'!$S$1))</f>
        <v>0</v>
      </c>
      <c r="L10" s="43">
        <f>IF($A10="",0,SUMIFS(Budget!$I$14:$I$413,Budget!$A$14:$A$413,'4240 - Fed Basic'!$A10,Budget!$B$14:$B$413,'4240 - Fed Basic'!L$3,Budget!$E$14:$E$413,'4240 - Fed Basic'!$S$1))</f>
        <v>0</v>
      </c>
      <c r="M10" s="16">
        <f t="shared" si="0"/>
        <v>0</v>
      </c>
    </row>
    <row r="11" spans="1:19" ht="21" x14ac:dyDescent="0.35">
      <c r="A11" s="41">
        <f>IF(Codes!A10="","",Codes!A10)</f>
        <v>2219</v>
      </c>
      <c r="B11" s="42" t="str">
        <f>+Codes!B10</f>
        <v>Other Improvement of Instruction Services</v>
      </c>
      <c r="C11" s="43">
        <f>IF($A11="",0,SUMIFS(Budget!$I$14:$I$413,Budget!$A$14:$A$413,'4240 - Fed Basic'!$A11,Budget!$B$14:$B$413,'4240 - Fed Basic'!C$3,Budget!$E$14:$E$413,'4240 - Fed Basic'!$S$1))</f>
        <v>0</v>
      </c>
      <c r="D11" s="43">
        <f>IF($A11="",0,SUMIFS(Budget!$I$14:$I$413,Budget!$A$14:$A$413,'4240 - Fed Basic'!$A11,Budget!$B$14:$B$413,'4240 - Fed Basic'!D$3,Budget!$E$14:$E$413,'4240 - Fed Basic'!$S$1))</f>
        <v>0</v>
      </c>
      <c r="E11" s="43">
        <f>IF($A11="",0,SUMIFS(Budget!$I$14:$I$413,Budget!$A$14:$A$413,'4240 - Fed Basic'!$A11,Budget!$B$14:$B$413,'4240 - Fed Basic'!E$3,Budget!$E$14:$E$413,'4240 - Fed Basic'!$S$1))</f>
        <v>0</v>
      </c>
      <c r="F11" s="43">
        <f>IF($A11="",0,SUMIFS(Budget!$I$14:$I$413,Budget!$A$14:$A$413,'4240 - Fed Basic'!$A11,Budget!$B$14:$B$413,'4240 - Fed Basic'!F$3,Budget!$E$14:$E$413,'4240 - Fed Basic'!$S$1))</f>
        <v>0</v>
      </c>
      <c r="G11" s="43">
        <f>IF($A11="",0,SUMIFS(Budget!$I$14:$I$413,Budget!$A$14:$A$413,'4240 - Fed Basic'!$A11,Budget!$B$14:$B$413,'4240 - Fed Basic'!G$3,Budget!$E$14:$E$413,'4240 - Fed Basic'!$S$1))</f>
        <v>0</v>
      </c>
      <c r="H11" s="43">
        <f>IF($A11="",0,SUMIFS(Budget!$I$14:$I$413,Budget!$A$14:$A$413,'4240 - Fed Basic'!$A11,Budget!$B$14:$B$413,'4240 - Fed Basic'!H$3,Budget!$E$14:$E$413,'4240 - Fed Basic'!$S$1))</f>
        <v>0</v>
      </c>
      <c r="I11" s="43">
        <f>IF($A11="",0,SUMIFS(Budget!$I$14:$I$413,Budget!$A$14:$A$413,'4240 - Fed Basic'!$A11,Budget!$B$14:$B$413,'4240 - Fed Basic'!I$3,Budget!$E$14:$E$413,'4240 - Fed Basic'!$S$1))</f>
        <v>0</v>
      </c>
      <c r="J11" s="43">
        <f>IF($A11="",0,SUMIFS(Budget!$I$14:$I$413,Budget!$A$14:$A$413,'4240 - Fed Basic'!$A11,Budget!$B$14:$B$413,'4240 - Fed Basic'!J$3,Budget!$E$14:$E$413,'4240 - Fed Basic'!$S$1))</f>
        <v>0</v>
      </c>
      <c r="K11" s="43">
        <f>IF($A11="",0,SUMIFS(Budget!$I$14:$I$413,Budget!$A$14:$A$413,'4240 - Fed Basic'!$A11,Budget!$B$14:$B$413,'4240 - Fed Basic'!K$3,Budget!$E$14:$E$413,'4240 - Fed Basic'!$S$1))</f>
        <v>0</v>
      </c>
      <c r="L11" s="43">
        <f>IF($A11="",0,SUMIFS(Budget!$I$14:$I$413,Budget!$A$14:$A$413,'4240 - Fed Basic'!$A11,Budget!$B$14:$B$413,'4240 - Fed Basic'!L$3,Budget!$E$14:$E$413,'4240 - Fed Basic'!$S$1))</f>
        <v>0</v>
      </c>
      <c r="M11" s="16">
        <f t="shared" si="0"/>
        <v>0</v>
      </c>
    </row>
    <row r="12" spans="1:19" ht="21" x14ac:dyDescent="0.35">
      <c r="A12" s="41">
        <f>IF(Codes!A11="","",Codes!A11)</f>
        <v>2230</v>
      </c>
      <c r="B12" s="42" t="str">
        <f>+Codes!B11</f>
        <v>Instruction - Related Technology</v>
      </c>
      <c r="C12" s="43">
        <f>IF($A12="",0,SUMIFS(Budget!$I$14:$I$413,Budget!$A$14:$A$413,'4240 - Fed Basic'!$A12,Budget!$B$14:$B$413,'4240 - Fed Basic'!C$3,Budget!$E$14:$E$413,'4240 - Fed Basic'!$S$1))</f>
        <v>0</v>
      </c>
      <c r="D12" s="43">
        <f>IF($A12="",0,SUMIFS(Budget!$I$14:$I$413,Budget!$A$14:$A$413,'4240 - Fed Basic'!$A12,Budget!$B$14:$B$413,'4240 - Fed Basic'!D$3,Budget!$E$14:$E$413,'4240 - Fed Basic'!$S$1))</f>
        <v>0</v>
      </c>
      <c r="E12" s="43">
        <f>IF($A12="",0,SUMIFS(Budget!$I$14:$I$413,Budget!$A$14:$A$413,'4240 - Fed Basic'!$A12,Budget!$B$14:$B$413,'4240 - Fed Basic'!E$3,Budget!$E$14:$E$413,'4240 - Fed Basic'!$S$1))</f>
        <v>0</v>
      </c>
      <c r="F12" s="43">
        <f>IF($A12="",0,SUMIFS(Budget!$I$14:$I$413,Budget!$A$14:$A$413,'4240 - Fed Basic'!$A12,Budget!$B$14:$B$413,'4240 - Fed Basic'!F$3,Budget!$E$14:$E$413,'4240 - Fed Basic'!$S$1))</f>
        <v>0</v>
      </c>
      <c r="G12" s="43">
        <f>IF($A12="",0,SUMIFS(Budget!$I$14:$I$413,Budget!$A$14:$A$413,'4240 - Fed Basic'!$A12,Budget!$B$14:$B$413,'4240 - Fed Basic'!G$3,Budget!$E$14:$E$413,'4240 - Fed Basic'!$S$1))</f>
        <v>0</v>
      </c>
      <c r="H12" s="43">
        <f>IF($A12="",0,SUMIFS(Budget!$I$14:$I$413,Budget!$A$14:$A$413,'4240 - Fed Basic'!$A12,Budget!$B$14:$B$413,'4240 - Fed Basic'!H$3,Budget!$E$14:$E$413,'4240 - Fed Basic'!$S$1))</f>
        <v>0</v>
      </c>
      <c r="I12" s="43">
        <f>IF($A12="",0,SUMIFS(Budget!$I$14:$I$413,Budget!$A$14:$A$413,'4240 - Fed Basic'!$A12,Budget!$B$14:$B$413,'4240 - Fed Basic'!I$3,Budget!$E$14:$E$413,'4240 - Fed Basic'!$S$1))</f>
        <v>0</v>
      </c>
      <c r="J12" s="43">
        <f>IF($A12="",0,SUMIFS(Budget!$I$14:$I$413,Budget!$A$14:$A$413,'4240 - Fed Basic'!$A12,Budget!$B$14:$B$413,'4240 - Fed Basic'!J$3,Budget!$E$14:$E$413,'4240 - Fed Basic'!$S$1))</f>
        <v>0</v>
      </c>
      <c r="K12" s="43">
        <f>IF($A12="",0,SUMIFS(Budget!$I$14:$I$413,Budget!$A$14:$A$413,'4240 - Fed Basic'!$A12,Budget!$B$14:$B$413,'4240 - Fed Basic'!K$3,Budget!$E$14:$E$413,'4240 - Fed Basic'!$S$1))</f>
        <v>0</v>
      </c>
      <c r="L12" s="43">
        <f>IF($A12="",0,SUMIFS(Budget!$I$14:$I$413,Budget!$A$14:$A$413,'4240 - Fed Basic'!$A12,Budget!$B$14:$B$413,'4240 - Fed Basic'!L$3,Budget!$E$14:$E$413,'4240 - Fed Basic'!$S$1))</f>
        <v>0</v>
      </c>
      <c r="M12" s="16">
        <f t="shared" si="0"/>
        <v>0</v>
      </c>
    </row>
    <row r="13" spans="1:19" ht="21" x14ac:dyDescent="0.35">
      <c r="A13" s="41">
        <f>IF(Codes!A12="","",Codes!A12)</f>
        <v>2240</v>
      </c>
      <c r="B13" s="42" t="str">
        <f>+Codes!B12</f>
        <v>Academic Student Assessment</v>
      </c>
      <c r="C13" s="43">
        <f>IF($A13="",0,SUMIFS(Budget!$I$14:$I$413,Budget!$A$14:$A$413,'4240 - Fed Basic'!$A13,Budget!$B$14:$B$413,'4240 - Fed Basic'!C$3,Budget!$E$14:$E$413,'4240 - Fed Basic'!$S$1))</f>
        <v>0</v>
      </c>
      <c r="D13" s="43">
        <f>IF($A13="",0,SUMIFS(Budget!$I$14:$I$413,Budget!$A$14:$A$413,'4240 - Fed Basic'!$A13,Budget!$B$14:$B$413,'4240 - Fed Basic'!D$3,Budget!$E$14:$E$413,'4240 - Fed Basic'!$S$1))</f>
        <v>0</v>
      </c>
      <c r="E13" s="43">
        <f>IF($A13="",0,SUMIFS(Budget!$I$14:$I$413,Budget!$A$14:$A$413,'4240 - Fed Basic'!$A13,Budget!$B$14:$B$413,'4240 - Fed Basic'!E$3,Budget!$E$14:$E$413,'4240 - Fed Basic'!$S$1))</f>
        <v>0</v>
      </c>
      <c r="F13" s="43">
        <f>IF($A13="",0,SUMIFS(Budget!$I$14:$I$413,Budget!$A$14:$A$413,'4240 - Fed Basic'!$A13,Budget!$B$14:$B$413,'4240 - Fed Basic'!F$3,Budget!$E$14:$E$413,'4240 - Fed Basic'!$S$1))</f>
        <v>0</v>
      </c>
      <c r="G13" s="43">
        <f>IF($A13="",0,SUMIFS(Budget!$I$14:$I$413,Budget!$A$14:$A$413,'4240 - Fed Basic'!$A13,Budget!$B$14:$B$413,'4240 - Fed Basic'!G$3,Budget!$E$14:$E$413,'4240 - Fed Basic'!$S$1))</f>
        <v>0</v>
      </c>
      <c r="H13" s="43">
        <f>IF($A13="",0,SUMIFS(Budget!$I$14:$I$413,Budget!$A$14:$A$413,'4240 - Fed Basic'!$A13,Budget!$B$14:$B$413,'4240 - Fed Basic'!H$3,Budget!$E$14:$E$413,'4240 - Fed Basic'!$S$1))</f>
        <v>0</v>
      </c>
      <c r="I13" s="43">
        <f>IF($A13="",0,SUMIFS(Budget!$I$14:$I$413,Budget!$A$14:$A$413,'4240 - Fed Basic'!$A13,Budget!$B$14:$B$413,'4240 - Fed Basic'!I$3,Budget!$E$14:$E$413,'4240 - Fed Basic'!$S$1))</f>
        <v>0</v>
      </c>
      <c r="J13" s="43">
        <f>IF($A13="",0,SUMIFS(Budget!$I$14:$I$413,Budget!$A$14:$A$413,'4240 - Fed Basic'!$A13,Budget!$B$14:$B$413,'4240 - Fed Basic'!J$3,Budget!$E$14:$E$413,'4240 - Fed Basic'!$S$1))</f>
        <v>0</v>
      </c>
      <c r="K13" s="43">
        <f>IF($A13="",0,SUMIFS(Budget!$I$14:$I$413,Budget!$A$14:$A$413,'4240 - Fed Basic'!$A13,Budget!$B$14:$B$413,'4240 - Fed Basic'!K$3,Budget!$E$14:$E$413,'4240 - Fed Basic'!$S$1))</f>
        <v>0</v>
      </c>
      <c r="L13" s="43">
        <f>IF($A13="",0,SUMIFS(Budget!$I$14:$I$413,Budget!$A$14:$A$413,'4240 - Fed Basic'!$A13,Budget!$B$14:$B$413,'4240 - Fed Basic'!L$3,Budget!$E$14:$E$413,'4240 - Fed Basic'!$S$1))</f>
        <v>0</v>
      </c>
      <c r="M13" s="16">
        <f t="shared" si="0"/>
        <v>0</v>
      </c>
    </row>
    <row r="14" spans="1:19" ht="42" x14ac:dyDescent="0.35">
      <c r="A14" s="41">
        <f>IF(Codes!A13="","",Codes!A13)</f>
        <v>2290</v>
      </c>
      <c r="B14" s="42" t="str">
        <f>+Codes!B13</f>
        <v>Other Support Services - Instructional Staff</v>
      </c>
      <c r="C14" s="43">
        <f>IF($A14="",0,SUMIFS(Budget!$I$14:$I$413,Budget!$A$14:$A$413,'4240 - Fed Basic'!$A14,Budget!$B$14:$B$413,'4240 - Fed Basic'!C$3,Budget!$E$14:$E$413,'4240 - Fed Basic'!$S$1))</f>
        <v>0</v>
      </c>
      <c r="D14" s="43">
        <f>IF($A14="",0,SUMIFS(Budget!$I$14:$I$413,Budget!$A$14:$A$413,'4240 - Fed Basic'!$A14,Budget!$B$14:$B$413,'4240 - Fed Basic'!D$3,Budget!$E$14:$E$413,'4240 - Fed Basic'!$S$1))</f>
        <v>0</v>
      </c>
      <c r="E14" s="43">
        <f>IF($A14="",0,SUMIFS(Budget!$I$14:$I$413,Budget!$A$14:$A$413,'4240 - Fed Basic'!$A14,Budget!$B$14:$B$413,'4240 - Fed Basic'!E$3,Budget!$E$14:$E$413,'4240 - Fed Basic'!$S$1))</f>
        <v>0</v>
      </c>
      <c r="F14" s="43">
        <f>IF($A14="",0,SUMIFS(Budget!$I$14:$I$413,Budget!$A$14:$A$413,'4240 - Fed Basic'!$A14,Budget!$B$14:$B$413,'4240 - Fed Basic'!F$3,Budget!$E$14:$E$413,'4240 - Fed Basic'!$S$1))</f>
        <v>0</v>
      </c>
      <c r="G14" s="43">
        <f>IF($A14="",0,SUMIFS(Budget!$I$14:$I$413,Budget!$A$14:$A$413,'4240 - Fed Basic'!$A14,Budget!$B$14:$B$413,'4240 - Fed Basic'!G$3,Budget!$E$14:$E$413,'4240 - Fed Basic'!$S$1))</f>
        <v>0</v>
      </c>
      <c r="H14" s="43">
        <f>IF($A14="",0,SUMIFS(Budget!$I$14:$I$413,Budget!$A$14:$A$413,'4240 - Fed Basic'!$A14,Budget!$B$14:$B$413,'4240 - Fed Basic'!H$3,Budget!$E$14:$E$413,'4240 - Fed Basic'!$S$1))</f>
        <v>0</v>
      </c>
      <c r="I14" s="43">
        <f>IF($A14="",0,SUMIFS(Budget!$I$14:$I$413,Budget!$A$14:$A$413,'4240 - Fed Basic'!$A14,Budget!$B$14:$B$413,'4240 - Fed Basic'!I$3,Budget!$E$14:$E$413,'4240 - Fed Basic'!$S$1))</f>
        <v>0</v>
      </c>
      <c r="J14" s="43">
        <f>IF($A14="",0,SUMIFS(Budget!$I$14:$I$413,Budget!$A$14:$A$413,'4240 - Fed Basic'!$A14,Budget!$B$14:$B$413,'4240 - Fed Basic'!J$3,Budget!$E$14:$E$413,'4240 - Fed Basic'!$S$1))</f>
        <v>0</v>
      </c>
      <c r="K14" s="43">
        <f>IF($A14="",0,SUMIFS(Budget!$I$14:$I$413,Budget!$A$14:$A$413,'4240 - Fed Basic'!$A14,Budget!$B$14:$B$413,'4240 - Fed Basic'!K$3,Budget!$E$14:$E$413,'4240 - Fed Basic'!$S$1))</f>
        <v>0</v>
      </c>
      <c r="L14" s="43">
        <f>IF($A14="",0,SUMIFS(Budget!$I$14:$I$413,Budget!$A$14:$A$413,'4240 - Fed Basic'!$A14,Budget!$B$14:$B$413,'4240 - Fed Basic'!L$3,Budget!$E$14:$E$413,'4240 - Fed Basic'!$S$1))</f>
        <v>0</v>
      </c>
      <c r="M14" s="16">
        <f t="shared" si="0"/>
        <v>0</v>
      </c>
    </row>
    <row r="15" spans="1:19" ht="21" x14ac:dyDescent="0.35">
      <c r="A15" s="41">
        <f>IF(Codes!A14="","",Codes!A14)</f>
        <v>2410</v>
      </c>
      <c r="B15" s="42" t="str">
        <f>+Codes!B14</f>
        <v>Office of the Principal</v>
      </c>
      <c r="C15" s="43">
        <f>IF($A15="",0,SUMIFS(Budget!$I$14:$I$413,Budget!$A$14:$A$413,'4240 - Fed Basic'!$A15,Budget!$B$14:$B$413,'4240 - Fed Basic'!C$3,Budget!$E$14:$E$413,'4240 - Fed Basic'!$S$1))</f>
        <v>0</v>
      </c>
      <c r="D15" s="43">
        <f>IF($A15="",0,SUMIFS(Budget!$I$14:$I$413,Budget!$A$14:$A$413,'4240 - Fed Basic'!$A15,Budget!$B$14:$B$413,'4240 - Fed Basic'!D$3,Budget!$E$14:$E$413,'4240 - Fed Basic'!$S$1))</f>
        <v>0</v>
      </c>
      <c r="E15" s="43">
        <f>IF($A15="",0,SUMIFS(Budget!$I$14:$I$413,Budget!$A$14:$A$413,'4240 - Fed Basic'!$A15,Budget!$B$14:$B$413,'4240 - Fed Basic'!E$3,Budget!$E$14:$E$413,'4240 - Fed Basic'!$S$1))</f>
        <v>0</v>
      </c>
      <c r="F15" s="43">
        <f>IF($A15="",0,SUMIFS(Budget!$I$14:$I$413,Budget!$A$14:$A$413,'4240 - Fed Basic'!$A15,Budget!$B$14:$B$413,'4240 - Fed Basic'!F$3,Budget!$E$14:$E$413,'4240 - Fed Basic'!$S$1))</f>
        <v>0</v>
      </c>
      <c r="G15" s="43">
        <f>IF($A15="",0,SUMIFS(Budget!$I$14:$I$413,Budget!$A$14:$A$413,'4240 - Fed Basic'!$A15,Budget!$B$14:$B$413,'4240 - Fed Basic'!G$3,Budget!$E$14:$E$413,'4240 - Fed Basic'!$S$1))</f>
        <v>0</v>
      </c>
      <c r="H15" s="43">
        <f>IF($A15="",0,SUMIFS(Budget!$I$14:$I$413,Budget!$A$14:$A$413,'4240 - Fed Basic'!$A15,Budget!$B$14:$B$413,'4240 - Fed Basic'!H$3,Budget!$E$14:$E$413,'4240 - Fed Basic'!$S$1))</f>
        <v>0</v>
      </c>
      <c r="I15" s="43">
        <f>IF($A15="",0,SUMIFS(Budget!$I$14:$I$413,Budget!$A$14:$A$413,'4240 - Fed Basic'!$A15,Budget!$B$14:$B$413,'4240 - Fed Basic'!I$3,Budget!$E$14:$E$413,'4240 - Fed Basic'!$S$1))</f>
        <v>0</v>
      </c>
      <c r="J15" s="43">
        <f>IF($A15="",0,SUMIFS(Budget!$I$14:$I$413,Budget!$A$14:$A$413,'4240 - Fed Basic'!$A15,Budget!$B$14:$B$413,'4240 - Fed Basic'!J$3,Budget!$E$14:$E$413,'4240 - Fed Basic'!$S$1))</f>
        <v>0</v>
      </c>
      <c r="K15" s="43">
        <f>IF($A15="",0,SUMIFS(Budget!$I$14:$I$413,Budget!$A$14:$A$413,'4240 - Fed Basic'!$A15,Budget!$B$14:$B$413,'4240 - Fed Basic'!K$3,Budget!$E$14:$E$413,'4240 - Fed Basic'!$S$1))</f>
        <v>0</v>
      </c>
      <c r="L15" s="43">
        <f>IF($A15="",0,SUMIFS(Budget!$I$14:$I$413,Budget!$A$14:$A$413,'4240 - Fed Basic'!$A15,Budget!$B$14:$B$413,'4240 - Fed Basic'!L$3,Budget!$E$14:$E$413,'4240 - Fed Basic'!$S$1))</f>
        <v>0</v>
      </c>
      <c r="M15" s="16">
        <f t="shared" si="0"/>
        <v>0</v>
      </c>
    </row>
    <row r="16" spans="1:19" ht="21" x14ac:dyDescent="0.35">
      <c r="A16" s="41">
        <f>IF(Codes!A15="","",Codes!A15)</f>
        <v>2495</v>
      </c>
      <c r="B16" s="42" t="str">
        <f>+Codes!B15</f>
        <v>Administration of Grants</v>
      </c>
      <c r="C16" s="43">
        <f>IF($A16="",0,SUMIFS(Budget!$I$14:$I$413,Budget!$A$14:$A$413,'4240 - Fed Basic'!$A16,Budget!$B$14:$B$413,'4240 - Fed Basic'!C$3,Budget!$E$14:$E$413,'4240 - Fed Basic'!$S$1))</f>
        <v>0</v>
      </c>
      <c r="D16" s="43">
        <f>IF($A16="",0,SUMIFS(Budget!$I$14:$I$413,Budget!$A$14:$A$413,'4240 - Fed Basic'!$A16,Budget!$B$14:$B$413,'4240 - Fed Basic'!D$3,Budget!$E$14:$E$413,'4240 - Fed Basic'!$S$1))</f>
        <v>0</v>
      </c>
      <c r="E16" s="43">
        <f>IF($A16="",0,SUMIFS(Budget!$I$14:$I$413,Budget!$A$14:$A$413,'4240 - Fed Basic'!$A16,Budget!$B$14:$B$413,'4240 - Fed Basic'!E$3,Budget!$E$14:$E$413,'4240 - Fed Basic'!$S$1))</f>
        <v>0</v>
      </c>
      <c r="F16" s="43">
        <f>IF($A16="",0,SUMIFS(Budget!$I$14:$I$413,Budget!$A$14:$A$413,'4240 - Fed Basic'!$A16,Budget!$B$14:$B$413,'4240 - Fed Basic'!F$3,Budget!$E$14:$E$413,'4240 - Fed Basic'!$S$1))</f>
        <v>0</v>
      </c>
      <c r="G16" s="43">
        <f>IF($A16="",0,SUMIFS(Budget!$I$14:$I$413,Budget!$A$14:$A$413,'4240 - Fed Basic'!$A16,Budget!$B$14:$B$413,'4240 - Fed Basic'!G$3,Budget!$E$14:$E$413,'4240 - Fed Basic'!$S$1))</f>
        <v>0</v>
      </c>
      <c r="H16" s="43">
        <f>IF($A16="",0,SUMIFS(Budget!$I$14:$I$413,Budget!$A$14:$A$413,'4240 - Fed Basic'!$A16,Budget!$B$14:$B$413,'4240 - Fed Basic'!H$3,Budget!$E$14:$E$413,'4240 - Fed Basic'!$S$1))</f>
        <v>0</v>
      </c>
      <c r="I16" s="43">
        <f>IF($A16="",0,SUMIFS(Budget!$I$14:$I$413,Budget!$A$14:$A$413,'4240 - Fed Basic'!$A16,Budget!$B$14:$B$413,'4240 - Fed Basic'!I$3,Budget!$E$14:$E$413,'4240 - Fed Basic'!$S$1))</f>
        <v>0</v>
      </c>
      <c r="J16" s="43">
        <f>IF($A16="",0,SUMIFS(Budget!$I$14:$I$413,Budget!$A$14:$A$413,'4240 - Fed Basic'!$A16,Budget!$B$14:$B$413,'4240 - Fed Basic'!J$3,Budget!$E$14:$E$413,'4240 - Fed Basic'!$S$1))</f>
        <v>0</v>
      </c>
      <c r="K16" s="43">
        <f>IF($A16="",0,SUMIFS(Budget!$I$14:$I$413,Budget!$A$14:$A$413,'4240 - Fed Basic'!$A16,Budget!$B$14:$B$413,'4240 - Fed Basic'!K$3,Budget!$E$14:$E$413,'4240 - Fed Basic'!$S$1))</f>
        <v>0</v>
      </c>
      <c r="L16" s="43">
        <f>IF($A16="",0,SUMIFS(Budget!$I$14:$I$413,Budget!$A$14:$A$413,'4240 - Fed Basic'!$A16,Budget!$B$14:$B$413,'4240 - Fed Basic'!L$3,Budget!$E$14:$E$413,'4240 - Fed Basic'!$S$1))</f>
        <v>0</v>
      </c>
      <c r="M16" s="16">
        <f t="shared" si="0"/>
        <v>0</v>
      </c>
    </row>
    <row r="17" spans="1:13" ht="21" x14ac:dyDescent="0.35">
      <c r="A17" s="41">
        <f>IF(Codes!A16="","",Codes!A16)</f>
        <v>2570</v>
      </c>
      <c r="B17" s="42" t="str">
        <f>+Codes!B16</f>
        <v>Personnel Services</v>
      </c>
      <c r="C17" s="43">
        <f>IF($A17="",0,SUMIFS(Budget!$I$14:$I$413,Budget!$A$14:$A$413,'4240 - Fed Basic'!$A17,Budget!$B$14:$B$413,'4240 - Fed Basic'!C$3,Budget!$E$14:$E$413,'4240 - Fed Basic'!$S$1))</f>
        <v>0</v>
      </c>
      <c r="D17" s="43">
        <f>IF($A17="",0,SUMIFS(Budget!$I$14:$I$413,Budget!$A$14:$A$413,'4240 - Fed Basic'!$A17,Budget!$B$14:$B$413,'4240 - Fed Basic'!D$3,Budget!$E$14:$E$413,'4240 - Fed Basic'!$S$1))</f>
        <v>0</v>
      </c>
      <c r="E17" s="43">
        <f>IF($A17="",0,SUMIFS(Budget!$I$14:$I$413,Budget!$A$14:$A$413,'4240 - Fed Basic'!$A17,Budget!$B$14:$B$413,'4240 - Fed Basic'!E$3,Budget!$E$14:$E$413,'4240 - Fed Basic'!$S$1))</f>
        <v>0</v>
      </c>
      <c r="F17" s="43">
        <f>IF($A17="",0,SUMIFS(Budget!$I$14:$I$413,Budget!$A$14:$A$413,'4240 - Fed Basic'!$A17,Budget!$B$14:$B$413,'4240 - Fed Basic'!F$3,Budget!$E$14:$E$413,'4240 - Fed Basic'!$S$1))</f>
        <v>0</v>
      </c>
      <c r="G17" s="43">
        <f>IF($A17="",0,SUMIFS(Budget!$I$14:$I$413,Budget!$A$14:$A$413,'4240 - Fed Basic'!$A17,Budget!$B$14:$B$413,'4240 - Fed Basic'!G$3,Budget!$E$14:$E$413,'4240 - Fed Basic'!$S$1))</f>
        <v>0</v>
      </c>
      <c r="H17" s="43">
        <f>IF($A17="",0,SUMIFS(Budget!$I$14:$I$413,Budget!$A$14:$A$413,'4240 - Fed Basic'!$A17,Budget!$B$14:$B$413,'4240 - Fed Basic'!H$3,Budget!$E$14:$E$413,'4240 - Fed Basic'!$S$1))</f>
        <v>0</v>
      </c>
      <c r="I17" s="43">
        <f>IF($A17="",0,SUMIFS(Budget!$I$14:$I$413,Budget!$A$14:$A$413,'4240 - Fed Basic'!$A17,Budget!$B$14:$B$413,'4240 - Fed Basic'!I$3,Budget!$E$14:$E$413,'4240 - Fed Basic'!$S$1))</f>
        <v>0</v>
      </c>
      <c r="J17" s="43">
        <f>IF($A17="",0,SUMIFS(Budget!$I$14:$I$413,Budget!$A$14:$A$413,'4240 - Fed Basic'!$A17,Budget!$B$14:$B$413,'4240 - Fed Basic'!J$3,Budget!$E$14:$E$413,'4240 - Fed Basic'!$S$1))</f>
        <v>0</v>
      </c>
      <c r="K17" s="43">
        <f>IF($A17="",0,SUMIFS(Budget!$I$14:$I$413,Budget!$A$14:$A$413,'4240 - Fed Basic'!$A17,Budget!$B$14:$B$413,'4240 - Fed Basic'!K$3,Budget!$E$14:$E$413,'4240 - Fed Basic'!$S$1))</f>
        <v>0</v>
      </c>
      <c r="L17" s="43">
        <f>IF($A17="",0,SUMIFS(Budget!$I$14:$I$413,Budget!$A$14:$A$413,'4240 - Fed Basic'!$A17,Budget!$B$14:$B$413,'4240 - Fed Basic'!L$3,Budget!$E$14:$E$413,'4240 - Fed Basic'!$S$1))</f>
        <v>0</v>
      </c>
      <c r="M17" s="16">
        <f t="shared" si="0"/>
        <v>0</v>
      </c>
    </row>
    <row r="18" spans="1:13" ht="21" x14ac:dyDescent="0.35">
      <c r="A18" s="41">
        <f>IF(Codes!A17="","",Codes!A17)</f>
        <v>2600</v>
      </c>
      <c r="B18" s="42" t="str">
        <f>+Codes!B17</f>
        <v>Operation and Maintenance of Plant</v>
      </c>
      <c r="C18" s="43">
        <f>IF($A18="",0,SUMIFS(Budget!$I$14:$I$413,Budget!$A$14:$A$413,'4240 - Fed Basic'!$A18,Budget!$B$14:$B$413,'4240 - Fed Basic'!C$3,Budget!$E$14:$E$413,'4240 - Fed Basic'!$S$1))</f>
        <v>0</v>
      </c>
      <c r="D18" s="43">
        <f>IF($A18="",0,SUMIFS(Budget!$I$14:$I$413,Budget!$A$14:$A$413,'4240 - Fed Basic'!$A18,Budget!$B$14:$B$413,'4240 - Fed Basic'!D$3,Budget!$E$14:$E$413,'4240 - Fed Basic'!$S$1))</f>
        <v>0</v>
      </c>
      <c r="E18" s="43">
        <f>IF($A18="",0,SUMIFS(Budget!$I$14:$I$413,Budget!$A$14:$A$413,'4240 - Fed Basic'!$A18,Budget!$B$14:$B$413,'4240 - Fed Basic'!E$3,Budget!$E$14:$E$413,'4240 - Fed Basic'!$S$1))</f>
        <v>0</v>
      </c>
      <c r="F18" s="43">
        <f>IF($A18="",0,SUMIFS(Budget!$I$14:$I$413,Budget!$A$14:$A$413,'4240 - Fed Basic'!$A18,Budget!$B$14:$B$413,'4240 - Fed Basic'!F$3,Budget!$E$14:$E$413,'4240 - Fed Basic'!$S$1))</f>
        <v>0</v>
      </c>
      <c r="G18" s="43">
        <f>IF($A18="",0,SUMIFS(Budget!$I$14:$I$413,Budget!$A$14:$A$413,'4240 - Fed Basic'!$A18,Budget!$B$14:$B$413,'4240 - Fed Basic'!G$3,Budget!$E$14:$E$413,'4240 - Fed Basic'!$S$1))</f>
        <v>0</v>
      </c>
      <c r="H18" s="43">
        <f>IF($A18="",0,SUMIFS(Budget!$I$14:$I$413,Budget!$A$14:$A$413,'4240 - Fed Basic'!$A18,Budget!$B$14:$B$413,'4240 - Fed Basic'!H$3,Budget!$E$14:$E$413,'4240 - Fed Basic'!$S$1))</f>
        <v>0</v>
      </c>
      <c r="I18" s="43">
        <f>IF($A18="",0,SUMIFS(Budget!$I$14:$I$413,Budget!$A$14:$A$413,'4240 - Fed Basic'!$A18,Budget!$B$14:$B$413,'4240 - Fed Basic'!I$3,Budget!$E$14:$E$413,'4240 - Fed Basic'!$S$1))</f>
        <v>0</v>
      </c>
      <c r="J18" s="43">
        <f>IF($A18="",0,SUMIFS(Budget!$I$14:$I$413,Budget!$A$14:$A$413,'4240 - Fed Basic'!$A18,Budget!$B$14:$B$413,'4240 - Fed Basic'!J$3,Budget!$E$14:$E$413,'4240 - Fed Basic'!$S$1))</f>
        <v>0</v>
      </c>
      <c r="K18" s="43">
        <f>IF($A18="",0,SUMIFS(Budget!$I$14:$I$413,Budget!$A$14:$A$413,'4240 - Fed Basic'!$A18,Budget!$B$14:$B$413,'4240 - Fed Basic'!K$3,Budget!$E$14:$E$413,'4240 - Fed Basic'!$S$1))</f>
        <v>0</v>
      </c>
      <c r="L18" s="43">
        <f>IF($A18="",0,SUMIFS(Budget!$I$14:$I$413,Budget!$A$14:$A$413,'4240 - Fed Basic'!$A18,Budget!$B$14:$B$413,'4240 - Fed Basic'!L$3,Budget!$E$14:$E$413,'4240 - Fed Basic'!$S$1))</f>
        <v>0</v>
      </c>
      <c r="M18" s="16">
        <f t="shared" si="0"/>
        <v>0</v>
      </c>
    </row>
    <row r="19" spans="1:13" ht="42" x14ac:dyDescent="0.35">
      <c r="A19" s="41">
        <f>IF(Codes!A18="","",Codes!A18)</f>
        <v>2680</v>
      </c>
      <c r="B19" s="42" t="str">
        <f>+Codes!B18</f>
        <v>Other Operation and Maintenance of Plant</v>
      </c>
      <c r="C19" s="43">
        <f>IF($A19="",0,SUMIFS(Budget!$I$14:$I$413,Budget!$A$14:$A$413,'4240 - Fed Basic'!$A19,Budget!$B$14:$B$413,'4240 - Fed Basic'!C$3,Budget!$E$14:$E$413,'4240 - Fed Basic'!$S$1))</f>
        <v>0</v>
      </c>
      <c r="D19" s="43">
        <f>IF($A19="",0,SUMIFS(Budget!$I$14:$I$413,Budget!$A$14:$A$413,'4240 - Fed Basic'!$A19,Budget!$B$14:$B$413,'4240 - Fed Basic'!D$3,Budget!$E$14:$E$413,'4240 - Fed Basic'!$S$1))</f>
        <v>0</v>
      </c>
      <c r="E19" s="43">
        <f>IF($A19="",0,SUMIFS(Budget!$I$14:$I$413,Budget!$A$14:$A$413,'4240 - Fed Basic'!$A19,Budget!$B$14:$B$413,'4240 - Fed Basic'!E$3,Budget!$E$14:$E$413,'4240 - Fed Basic'!$S$1))</f>
        <v>0</v>
      </c>
      <c r="F19" s="43">
        <f>IF($A19="",0,SUMIFS(Budget!$I$14:$I$413,Budget!$A$14:$A$413,'4240 - Fed Basic'!$A19,Budget!$B$14:$B$413,'4240 - Fed Basic'!F$3,Budget!$E$14:$E$413,'4240 - Fed Basic'!$S$1))</f>
        <v>0</v>
      </c>
      <c r="G19" s="43">
        <f>IF($A19="",0,SUMIFS(Budget!$I$14:$I$413,Budget!$A$14:$A$413,'4240 - Fed Basic'!$A19,Budget!$B$14:$B$413,'4240 - Fed Basic'!G$3,Budget!$E$14:$E$413,'4240 - Fed Basic'!$S$1))</f>
        <v>0</v>
      </c>
      <c r="H19" s="43">
        <f>IF($A19="",0,SUMIFS(Budget!$I$14:$I$413,Budget!$A$14:$A$413,'4240 - Fed Basic'!$A19,Budget!$B$14:$B$413,'4240 - Fed Basic'!H$3,Budget!$E$14:$E$413,'4240 - Fed Basic'!$S$1))</f>
        <v>0</v>
      </c>
      <c r="I19" s="43">
        <f>IF($A19="",0,SUMIFS(Budget!$I$14:$I$413,Budget!$A$14:$A$413,'4240 - Fed Basic'!$A19,Budget!$B$14:$B$413,'4240 - Fed Basic'!I$3,Budget!$E$14:$E$413,'4240 - Fed Basic'!$S$1))</f>
        <v>0</v>
      </c>
      <c r="J19" s="43">
        <f>IF($A19="",0,SUMIFS(Budget!$I$14:$I$413,Budget!$A$14:$A$413,'4240 - Fed Basic'!$A19,Budget!$B$14:$B$413,'4240 - Fed Basic'!J$3,Budget!$E$14:$E$413,'4240 - Fed Basic'!$S$1))</f>
        <v>0</v>
      </c>
      <c r="K19" s="43">
        <f>IF($A19="",0,SUMIFS(Budget!$I$14:$I$413,Budget!$A$14:$A$413,'4240 - Fed Basic'!$A19,Budget!$B$14:$B$413,'4240 - Fed Basic'!K$3,Budget!$E$14:$E$413,'4240 - Fed Basic'!$S$1))</f>
        <v>0</v>
      </c>
      <c r="L19" s="43">
        <f>IF($A19="",0,SUMIFS(Budget!$I$14:$I$413,Budget!$A$14:$A$413,'4240 - Fed Basic'!$A19,Budget!$B$14:$B$413,'4240 - Fed Basic'!L$3,Budget!$E$14:$E$413,'4240 - Fed Basic'!$S$1))</f>
        <v>0</v>
      </c>
      <c r="M19" s="16">
        <f t="shared" si="0"/>
        <v>0</v>
      </c>
    </row>
    <row r="20" spans="1:13" ht="42" x14ac:dyDescent="0.35">
      <c r="A20" s="41">
        <f>IF(Codes!A19="","",Codes!A19)</f>
        <v>2715</v>
      </c>
      <c r="B20" s="42" t="str">
        <f>+Codes!B19</f>
        <v>Transportation -Field Trips (Education Related)</v>
      </c>
      <c r="C20" s="43">
        <f>IF($A20="",0,SUMIFS(Budget!$I$14:$I$413,Budget!$A$14:$A$413,'4240 - Fed Basic'!$A20,Budget!$B$14:$B$413,'4240 - Fed Basic'!C$3,Budget!$E$14:$E$413,'4240 - Fed Basic'!$S$1))</f>
        <v>0</v>
      </c>
      <c r="D20" s="43">
        <f>IF($A20="",0,SUMIFS(Budget!$I$14:$I$413,Budget!$A$14:$A$413,'4240 - Fed Basic'!$A20,Budget!$B$14:$B$413,'4240 - Fed Basic'!D$3,Budget!$E$14:$E$413,'4240 - Fed Basic'!$S$1))</f>
        <v>0</v>
      </c>
      <c r="E20" s="43">
        <f>IF($A20="",0,SUMIFS(Budget!$I$14:$I$413,Budget!$A$14:$A$413,'4240 - Fed Basic'!$A20,Budget!$B$14:$B$413,'4240 - Fed Basic'!E$3,Budget!$E$14:$E$413,'4240 - Fed Basic'!$S$1))</f>
        <v>0</v>
      </c>
      <c r="F20" s="43">
        <f>IF($A20="",0,SUMIFS(Budget!$I$14:$I$413,Budget!$A$14:$A$413,'4240 - Fed Basic'!$A20,Budget!$B$14:$B$413,'4240 - Fed Basic'!F$3,Budget!$E$14:$E$413,'4240 - Fed Basic'!$S$1))</f>
        <v>0</v>
      </c>
      <c r="G20" s="43">
        <f>IF($A20="",0,SUMIFS(Budget!$I$14:$I$413,Budget!$A$14:$A$413,'4240 - Fed Basic'!$A20,Budget!$B$14:$B$413,'4240 - Fed Basic'!G$3,Budget!$E$14:$E$413,'4240 - Fed Basic'!$S$1))</f>
        <v>0</v>
      </c>
      <c r="H20" s="43">
        <f>IF($A20="",0,SUMIFS(Budget!$I$14:$I$413,Budget!$A$14:$A$413,'4240 - Fed Basic'!$A20,Budget!$B$14:$B$413,'4240 - Fed Basic'!H$3,Budget!$E$14:$E$413,'4240 - Fed Basic'!$S$1))</f>
        <v>0</v>
      </c>
      <c r="I20" s="43">
        <f>IF($A20="",0,SUMIFS(Budget!$I$14:$I$413,Budget!$A$14:$A$413,'4240 - Fed Basic'!$A20,Budget!$B$14:$B$413,'4240 - Fed Basic'!I$3,Budget!$E$14:$E$413,'4240 - Fed Basic'!$S$1))</f>
        <v>0</v>
      </c>
      <c r="J20" s="43">
        <f>IF($A20="",0,SUMIFS(Budget!$I$14:$I$413,Budget!$A$14:$A$413,'4240 - Fed Basic'!$A20,Budget!$B$14:$B$413,'4240 - Fed Basic'!J$3,Budget!$E$14:$E$413,'4240 - Fed Basic'!$S$1))</f>
        <v>0</v>
      </c>
      <c r="K20" s="43">
        <f>IF($A20="",0,SUMIFS(Budget!$I$14:$I$413,Budget!$A$14:$A$413,'4240 - Fed Basic'!$A20,Budget!$B$14:$B$413,'4240 - Fed Basic'!K$3,Budget!$E$14:$E$413,'4240 - Fed Basic'!$S$1))</f>
        <v>0</v>
      </c>
      <c r="L20" s="43">
        <f>IF($A20="",0,SUMIFS(Budget!$I$14:$I$413,Budget!$A$14:$A$413,'4240 - Fed Basic'!$A20,Budget!$B$14:$B$413,'4240 - Fed Basic'!L$3,Budget!$E$14:$E$413,'4240 - Fed Basic'!$S$1))</f>
        <v>0</v>
      </c>
      <c r="M20" s="16">
        <f t="shared" si="0"/>
        <v>0</v>
      </c>
    </row>
    <row r="21" spans="1:13" ht="42" x14ac:dyDescent="0.35">
      <c r="A21" s="41">
        <f>IF(Codes!A20="","",Codes!A20)</f>
        <v>2790</v>
      </c>
      <c r="B21" s="42" t="str">
        <f>+Codes!B20</f>
        <v>Transportation -Other Student Transportation Services</v>
      </c>
      <c r="C21" s="43">
        <f>IF($A21="",0,SUMIFS(Budget!$I$14:$I$413,Budget!$A$14:$A$413,'4240 - Fed Basic'!$A21,Budget!$B$14:$B$413,'4240 - Fed Basic'!C$3,Budget!$E$14:$E$413,'4240 - Fed Basic'!$S$1))</f>
        <v>0</v>
      </c>
      <c r="D21" s="43">
        <f>IF($A21="",0,SUMIFS(Budget!$I$14:$I$413,Budget!$A$14:$A$413,'4240 - Fed Basic'!$A21,Budget!$B$14:$B$413,'4240 - Fed Basic'!D$3,Budget!$E$14:$E$413,'4240 - Fed Basic'!$S$1))</f>
        <v>0</v>
      </c>
      <c r="E21" s="43">
        <f>IF($A21="",0,SUMIFS(Budget!$I$14:$I$413,Budget!$A$14:$A$413,'4240 - Fed Basic'!$A21,Budget!$B$14:$B$413,'4240 - Fed Basic'!E$3,Budget!$E$14:$E$413,'4240 - Fed Basic'!$S$1))</f>
        <v>0</v>
      </c>
      <c r="F21" s="43">
        <f>IF($A21="",0,SUMIFS(Budget!$I$14:$I$413,Budget!$A$14:$A$413,'4240 - Fed Basic'!$A21,Budget!$B$14:$B$413,'4240 - Fed Basic'!F$3,Budget!$E$14:$E$413,'4240 - Fed Basic'!$S$1))</f>
        <v>0</v>
      </c>
      <c r="G21" s="43">
        <f>IF($A21="",0,SUMIFS(Budget!$I$14:$I$413,Budget!$A$14:$A$413,'4240 - Fed Basic'!$A21,Budget!$B$14:$B$413,'4240 - Fed Basic'!G$3,Budget!$E$14:$E$413,'4240 - Fed Basic'!$S$1))</f>
        <v>0</v>
      </c>
      <c r="H21" s="43">
        <f>IF($A21="",0,SUMIFS(Budget!$I$14:$I$413,Budget!$A$14:$A$413,'4240 - Fed Basic'!$A21,Budget!$B$14:$B$413,'4240 - Fed Basic'!H$3,Budget!$E$14:$E$413,'4240 - Fed Basic'!$S$1))</f>
        <v>0</v>
      </c>
      <c r="I21" s="43">
        <f>IF($A21="",0,SUMIFS(Budget!$I$14:$I$413,Budget!$A$14:$A$413,'4240 - Fed Basic'!$A21,Budget!$B$14:$B$413,'4240 - Fed Basic'!I$3,Budget!$E$14:$E$413,'4240 - Fed Basic'!$S$1))</f>
        <v>0</v>
      </c>
      <c r="J21" s="43">
        <f>IF($A21="",0,SUMIFS(Budget!$I$14:$I$413,Budget!$A$14:$A$413,'4240 - Fed Basic'!$A21,Budget!$B$14:$B$413,'4240 - Fed Basic'!J$3,Budget!$E$14:$E$413,'4240 - Fed Basic'!$S$1))</f>
        <v>0</v>
      </c>
      <c r="K21" s="43">
        <f>IF($A21="",0,SUMIFS(Budget!$I$14:$I$413,Budget!$A$14:$A$413,'4240 - Fed Basic'!$A21,Budget!$B$14:$B$413,'4240 - Fed Basic'!K$3,Budget!$E$14:$E$413,'4240 - Fed Basic'!$S$1))</f>
        <v>0</v>
      </c>
      <c r="L21" s="43">
        <f>IF($A21="",0,SUMIFS(Budget!$I$14:$I$413,Budget!$A$14:$A$413,'4240 - Fed Basic'!$A21,Budget!$B$14:$B$413,'4240 - Fed Basic'!L$3,Budget!$E$14:$E$413,'4240 - Fed Basic'!$S$1))</f>
        <v>0</v>
      </c>
      <c r="M21" s="16">
        <f t="shared" si="0"/>
        <v>0</v>
      </c>
    </row>
    <row r="22" spans="1:13" ht="21" x14ac:dyDescent="0.35">
      <c r="A22" s="41">
        <f>IF(Codes!A21="","",Codes!A21)</f>
        <v>2900</v>
      </c>
      <c r="B22" s="42" t="str">
        <f>+Codes!B21</f>
        <v>Other Support Services</v>
      </c>
      <c r="C22" s="43">
        <f>IF($A22="",0,SUMIFS(Budget!$I$14:$I$413,Budget!$A$14:$A$413,'4240 - Fed Basic'!$A22,Budget!$B$14:$B$413,'4240 - Fed Basic'!C$3,Budget!$E$14:$E$413,'4240 - Fed Basic'!$S$1))</f>
        <v>0</v>
      </c>
      <c r="D22" s="43">
        <f>IF($A22="",0,SUMIFS(Budget!$I$14:$I$413,Budget!$A$14:$A$413,'4240 - Fed Basic'!$A22,Budget!$B$14:$B$413,'4240 - Fed Basic'!D$3,Budget!$E$14:$E$413,'4240 - Fed Basic'!$S$1))</f>
        <v>0</v>
      </c>
      <c r="E22" s="43">
        <f>IF($A22="",0,SUMIFS(Budget!$I$14:$I$413,Budget!$A$14:$A$413,'4240 - Fed Basic'!$A22,Budget!$B$14:$B$413,'4240 - Fed Basic'!E$3,Budget!$E$14:$E$413,'4240 - Fed Basic'!$S$1))</f>
        <v>0</v>
      </c>
      <c r="F22" s="43">
        <f>IF($A22="",0,SUMIFS(Budget!$I$14:$I$413,Budget!$A$14:$A$413,'4240 - Fed Basic'!$A22,Budget!$B$14:$B$413,'4240 - Fed Basic'!F$3,Budget!$E$14:$E$413,'4240 - Fed Basic'!$S$1))</f>
        <v>0</v>
      </c>
      <c r="G22" s="43">
        <f>IF($A22="",0,SUMIFS(Budget!$I$14:$I$413,Budget!$A$14:$A$413,'4240 - Fed Basic'!$A22,Budget!$B$14:$B$413,'4240 - Fed Basic'!G$3,Budget!$E$14:$E$413,'4240 - Fed Basic'!$S$1))</f>
        <v>0</v>
      </c>
      <c r="H22" s="43">
        <f>IF($A22="",0,SUMIFS(Budget!$I$14:$I$413,Budget!$A$14:$A$413,'4240 - Fed Basic'!$A22,Budget!$B$14:$B$413,'4240 - Fed Basic'!H$3,Budget!$E$14:$E$413,'4240 - Fed Basic'!$S$1))</f>
        <v>0</v>
      </c>
      <c r="I22" s="43">
        <f>IF($A22="",0,SUMIFS(Budget!$I$14:$I$413,Budget!$A$14:$A$413,'4240 - Fed Basic'!$A22,Budget!$B$14:$B$413,'4240 - Fed Basic'!I$3,Budget!$E$14:$E$413,'4240 - Fed Basic'!$S$1))</f>
        <v>0</v>
      </c>
      <c r="J22" s="43">
        <f>IF($A22="",0,SUMIFS(Budget!$I$14:$I$413,Budget!$A$14:$A$413,'4240 - Fed Basic'!$A22,Budget!$B$14:$B$413,'4240 - Fed Basic'!J$3,Budget!$E$14:$E$413,'4240 - Fed Basic'!$S$1))</f>
        <v>0</v>
      </c>
      <c r="K22" s="43">
        <f>IF($A22="",0,SUMIFS(Budget!$I$14:$I$413,Budget!$A$14:$A$413,'4240 - Fed Basic'!$A22,Budget!$B$14:$B$413,'4240 - Fed Basic'!K$3,Budget!$E$14:$E$413,'4240 - Fed Basic'!$S$1))</f>
        <v>0</v>
      </c>
      <c r="L22" s="43">
        <f>IF($A22="",0,SUMIFS(Budget!$I$14:$I$413,Budget!$A$14:$A$413,'4240 - Fed Basic'!$A22,Budget!$B$14:$B$413,'4240 - Fed Basic'!L$3,Budget!$E$14:$E$413,'4240 - Fed Basic'!$S$1))</f>
        <v>0</v>
      </c>
      <c r="M22" s="16">
        <f t="shared" si="0"/>
        <v>0</v>
      </c>
    </row>
    <row r="23" spans="1:13" ht="21" x14ac:dyDescent="0.35">
      <c r="A23" s="41" t="str">
        <f>IF(Codes!A22="","",Codes!A22)</f>
        <v/>
      </c>
      <c r="B23" s="42" t="str">
        <f>+Codes!B22</f>
        <v/>
      </c>
      <c r="C23" s="43">
        <f>IF($A23="",0,SUMIFS(Budget!$I$14:$I$413,Budget!$A$14:$A$413,'4240 - Fed Basic'!$A23,Budget!$B$14:$B$413,'4240 - Fed Basic'!C$3,Budget!$E$14:$E$413,'4240 - Fed Basic'!$S$1))</f>
        <v>0</v>
      </c>
      <c r="D23" s="43">
        <f>IF($A23="",0,SUMIFS(Budget!$I$14:$I$413,Budget!$A$14:$A$413,'4240 - Fed Basic'!$A23,Budget!$B$14:$B$413,'4240 - Fed Basic'!D$3,Budget!$E$14:$E$413,'4240 - Fed Basic'!$S$1))</f>
        <v>0</v>
      </c>
      <c r="E23" s="43">
        <f>IF($A23="",0,SUMIFS(Budget!$I$14:$I$413,Budget!$A$14:$A$413,'4240 - Fed Basic'!$A23,Budget!$B$14:$B$413,'4240 - Fed Basic'!E$3,Budget!$E$14:$E$413,'4240 - Fed Basic'!$S$1))</f>
        <v>0</v>
      </c>
      <c r="F23" s="43">
        <f>IF($A23="",0,SUMIFS(Budget!$I$14:$I$413,Budget!$A$14:$A$413,'4240 - Fed Basic'!$A23,Budget!$B$14:$B$413,'4240 - Fed Basic'!F$3,Budget!$E$14:$E$413,'4240 - Fed Basic'!$S$1))</f>
        <v>0</v>
      </c>
      <c r="G23" s="43">
        <f>IF($A23="",0,SUMIFS(Budget!$I$14:$I$413,Budget!$A$14:$A$413,'4240 - Fed Basic'!$A23,Budget!$B$14:$B$413,'4240 - Fed Basic'!G$3,Budget!$E$14:$E$413,'4240 - Fed Basic'!$S$1))</f>
        <v>0</v>
      </c>
      <c r="H23" s="43">
        <f>IF($A23="",0,SUMIFS(Budget!$I$14:$I$413,Budget!$A$14:$A$413,'4240 - Fed Basic'!$A23,Budget!$B$14:$B$413,'4240 - Fed Basic'!H$3,Budget!$E$14:$E$413,'4240 - Fed Basic'!$S$1))</f>
        <v>0</v>
      </c>
      <c r="I23" s="43">
        <f>IF($A23="",0,SUMIFS(Budget!$I$14:$I$413,Budget!$A$14:$A$413,'4240 - Fed Basic'!$A23,Budget!$B$14:$B$413,'4240 - Fed Basic'!I$3,Budget!$E$14:$E$413,'4240 - Fed Basic'!$S$1))</f>
        <v>0</v>
      </c>
      <c r="J23" s="43">
        <f>IF($A23="",0,SUMIFS(Budget!$I$14:$I$413,Budget!$A$14:$A$413,'4240 - Fed Basic'!$A23,Budget!$B$14:$B$413,'4240 - Fed Basic'!J$3,Budget!$E$14:$E$413,'4240 - Fed Basic'!$S$1))</f>
        <v>0</v>
      </c>
      <c r="K23" s="43">
        <f>IF($A23="",0,SUMIFS(Budget!$I$14:$I$413,Budget!$A$14:$A$413,'4240 - Fed Basic'!$A23,Budget!$B$14:$B$413,'4240 - Fed Basic'!K$3,Budget!$E$14:$E$413,'4240 - Fed Basic'!$S$1))</f>
        <v>0</v>
      </c>
      <c r="L23" s="43">
        <f>IF($A23="",0,SUMIFS(Budget!$I$14:$I$413,Budget!$A$14:$A$413,'4240 - Fed Basic'!$A23,Budget!$B$14:$B$413,'4240 - Fed Basic'!L$3,Budget!$E$14:$E$413,'4240 - Fed Basic'!$S$1))</f>
        <v>0</v>
      </c>
      <c r="M23" s="16">
        <f t="shared" si="0"/>
        <v>0</v>
      </c>
    </row>
    <row r="24" spans="1:13" ht="21" x14ac:dyDescent="0.35">
      <c r="A24" s="41" t="str">
        <f>IF(Codes!A23="","",Codes!A23)</f>
        <v/>
      </c>
      <c r="B24" s="42" t="str">
        <f>+Codes!B23</f>
        <v/>
      </c>
      <c r="C24" s="43">
        <f>IF($A24="",0,SUMIFS(Budget!$I$14:$I$413,Budget!$A$14:$A$413,'4240 - Fed Basic'!$A24,Budget!$B$14:$B$413,'4240 - Fed Basic'!C$3,Budget!$E$14:$E$413,'4240 - Fed Basic'!$S$1))</f>
        <v>0</v>
      </c>
      <c r="D24" s="43">
        <f>IF($A24="",0,SUMIFS(Budget!$I$14:$I$413,Budget!$A$14:$A$413,'4240 - Fed Basic'!$A24,Budget!$B$14:$B$413,'4240 - Fed Basic'!D$3,Budget!$E$14:$E$413,'4240 - Fed Basic'!$S$1))</f>
        <v>0</v>
      </c>
      <c r="E24" s="43">
        <f>IF($A24="",0,SUMIFS(Budget!$I$14:$I$413,Budget!$A$14:$A$413,'4240 - Fed Basic'!$A24,Budget!$B$14:$B$413,'4240 - Fed Basic'!E$3,Budget!$E$14:$E$413,'4240 - Fed Basic'!$S$1))</f>
        <v>0</v>
      </c>
      <c r="F24" s="43">
        <f>IF($A24="",0,SUMIFS(Budget!$I$14:$I$413,Budget!$A$14:$A$413,'4240 - Fed Basic'!$A24,Budget!$B$14:$B$413,'4240 - Fed Basic'!F$3,Budget!$E$14:$E$413,'4240 - Fed Basic'!$S$1))</f>
        <v>0</v>
      </c>
      <c r="G24" s="43">
        <f>IF($A24="",0,SUMIFS(Budget!$I$14:$I$413,Budget!$A$14:$A$413,'4240 - Fed Basic'!$A24,Budget!$B$14:$B$413,'4240 - Fed Basic'!G$3,Budget!$E$14:$E$413,'4240 - Fed Basic'!$S$1))</f>
        <v>0</v>
      </c>
      <c r="H24" s="43">
        <f>IF($A24="",0,SUMIFS(Budget!$I$14:$I$413,Budget!$A$14:$A$413,'4240 - Fed Basic'!$A24,Budget!$B$14:$B$413,'4240 - Fed Basic'!H$3,Budget!$E$14:$E$413,'4240 - Fed Basic'!$S$1))</f>
        <v>0</v>
      </c>
      <c r="I24" s="43">
        <f>IF($A24="",0,SUMIFS(Budget!$I$14:$I$413,Budget!$A$14:$A$413,'4240 - Fed Basic'!$A24,Budget!$B$14:$B$413,'4240 - Fed Basic'!I$3,Budget!$E$14:$E$413,'4240 - Fed Basic'!$S$1))</f>
        <v>0</v>
      </c>
      <c r="J24" s="43">
        <f>IF($A24="",0,SUMIFS(Budget!$I$14:$I$413,Budget!$A$14:$A$413,'4240 - Fed Basic'!$A24,Budget!$B$14:$B$413,'4240 - Fed Basic'!J$3,Budget!$E$14:$E$413,'4240 - Fed Basic'!$S$1))</f>
        <v>0</v>
      </c>
      <c r="K24" s="43">
        <f>IF($A24="",0,SUMIFS(Budget!$I$14:$I$413,Budget!$A$14:$A$413,'4240 - Fed Basic'!$A24,Budget!$B$14:$B$413,'4240 - Fed Basic'!K$3,Budget!$E$14:$E$413,'4240 - Fed Basic'!$S$1))</f>
        <v>0</v>
      </c>
      <c r="L24" s="43">
        <f>IF($A24="",0,SUMIFS(Budget!$I$14:$I$413,Budget!$A$14:$A$413,'4240 - Fed Basic'!$A24,Budget!$B$14:$B$413,'4240 - Fed Basic'!L$3,Budget!$E$14:$E$413,'4240 - Fed Basic'!$S$1))</f>
        <v>0</v>
      </c>
      <c r="M24" s="16">
        <f t="shared" si="0"/>
        <v>0</v>
      </c>
    </row>
    <row r="25" spans="1:13" ht="21" x14ac:dyDescent="0.35">
      <c r="A25" s="41" t="str">
        <f>IF(Codes!A24="","",Codes!A24)</f>
        <v/>
      </c>
      <c r="B25" s="42" t="str">
        <f>+Codes!B24</f>
        <v/>
      </c>
      <c r="C25" s="43">
        <f>IF($A25="",0,SUMIFS(Budget!$I$14:$I$413,Budget!$A$14:$A$413,'4240 - Fed Basic'!$A25,Budget!$B$14:$B$413,'4240 - Fed Basic'!C$3,Budget!$E$14:$E$413,'4240 - Fed Basic'!$S$1))</f>
        <v>0</v>
      </c>
      <c r="D25" s="43">
        <f>IF($A25="",0,SUMIFS(Budget!$I$14:$I$413,Budget!$A$14:$A$413,'4240 - Fed Basic'!$A25,Budget!$B$14:$B$413,'4240 - Fed Basic'!D$3,Budget!$E$14:$E$413,'4240 - Fed Basic'!$S$1))</f>
        <v>0</v>
      </c>
      <c r="E25" s="43">
        <f>IF($A25="",0,SUMIFS(Budget!$I$14:$I$413,Budget!$A$14:$A$413,'4240 - Fed Basic'!$A25,Budget!$B$14:$B$413,'4240 - Fed Basic'!E$3,Budget!$E$14:$E$413,'4240 - Fed Basic'!$S$1))</f>
        <v>0</v>
      </c>
      <c r="F25" s="43">
        <f>IF($A25="",0,SUMIFS(Budget!$I$14:$I$413,Budget!$A$14:$A$413,'4240 - Fed Basic'!$A25,Budget!$B$14:$B$413,'4240 - Fed Basic'!F$3,Budget!$E$14:$E$413,'4240 - Fed Basic'!$S$1))</f>
        <v>0</v>
      </c>
      <c r="G25" s="43">
        <f>IF($A25="",0,SUMIFS(Budget!$I$14:$I$413,Budget!$A$14:$A$413,'4240 - Fed Basic'!$A25,Budget!$B$14:$B$413,'4240 - Fed Basic'!G$3,Budget!$E$14:$E$413,'4240 - Fed Basic'!$S$1))</f>
        <v>0</v>
      </c>
      <c r="H25" s="43">
        <f>IF($A25="",0,SUMIFS(Budget!$I$14:$I$413,Budget!$A$14:$A$413,'4240 - Fed Basic'!$A25,Budget!$B$14:$B$413,'4240 - Fed Basic'!H$3,Budget!$E$14:$E$413,'4240 - Fed Basic'!$S$1))</f>
        <v>0</v>
      </c>
      <c r="I25" s="43">
        <f>IF($A25="",0,SUMIFS(Budget!$I$14:$I$413,Budget!$A$14:$A$413,'4240 - Fed Basic'!$A25,Budget!$B$14:$B$413,'4240 - Fed Basic'!I$3,Budget!$E$14:$E$413,'4240 - Fed Basic'!$S$1))</f>
        <v>0</v>
      </c>
      <c r="J25" s="43">
        <f>IF($A25="",0,SUMIFS(Budget!$I$14:$I$413,Budget!$A$14:$A$413,'4240 - Fed Basic'!$A25,Budget!$B$14:$B$413,'4240 - Fed Basic'!J$3,Budget!$E$14:$E$413,'4240 - Fed Basic'!$S$1))</f>
        <v>0</v>
      </c>
      <c r="K25" s="43">
        <f>IF($A25="",0,SUMIFS(Budget!$I$14:$I$413,Budget!$A$14:$A$413,'4240 - Fed Basic'!$A25,Budget!$B$14:$B$413,'4240 - Fed Basic'!K$3,Budget!$E$14:$E$413,'4240 - Fed Basic'!$S$1))</f>
        <v>0</v>
      </c>
      <c r="L25" s="43">
        <f>IF($A25="",0,SUMIFS(Budget!$I$14:$I$413,Budget!$A$14:$A$413,'4240 - Fed Basic'!$A25,Budget!$B$14:$B$413,'4240 - Fed Basic'!L$3,Budget!$E$14:$E$413,'4240 - Fed Basic'!$S$1))</f>
        <v>0</v>
      </c>
      <c r="M25" s="16">
        <f t="shared" si="0"/>
        <v>0</v>
      </c>
    </row>
    <row r="26" spans="1:13" ht="21" x14ac:dyDescent="0.35">
      <c r="A26" s="41" t="str">
        <f>IF(Codes!A25="","",Codes!A25)</f>
        <v/>
      </c>
      <c r="B26" s="42" t="str">
        <f>+Codes!B25</f>
        <v/>
      </c>
      <c r="C26" s="43">
        <f>IF($A26="",0,SUMIFS(Budget!$I$14:$I$413,Budget!$A$14:$A$413,'4240 - Fed Basic'!$A26,Budget!$B$14:$B$413,'4240 - Fed Basic'!C$3,Budget!$E$14:$E$413,'4240 - Fed Basic'!$S$1))</f>
        <v>0</v>
      </c>
      <c r="D26" s="43">
        <f>IF($A26="",0,SUMIFS(Budget!$I$14:$I$413,Budget!$A$14:$A$413,'4240 - Fed Basic'!$A26,Budget!$B$14:$B$413,'4240 - Fed Basic'!D$3,Budget!$E$14:$E$413,'4240 - Fed Basic'!$S$1))</f>
        <v>0</v>
      </c>
      <c r="E26" s="43">
        <f>IF($A26="",0,SUMIFS(Budget!$I$14:$I$413,Budget!$A$14:$A$413,'4240 - Fed Basic'!$A26,Budget!$B$14:$B$413,'4240 - Fed Basic'!E$3,Budget!$E$14:$E$413,'4240 - Fed Basic'!$S$1))</f>
        <v>0</v>
      </c>
      <c r="F26" s="43">
        <f>IF($A26="",0,SUMIFS(Budget!$I$14:$I$413,Budget!$A$14:$A$413,'4240 - Fed Basic'!$A26,Budget!$B$14:$B$413,'4240 - Fed Basic'!F$3,Budget!$E$14:$E$413,'4240 - Fed Basic'!$S$1))</f>
        <v>0</v>
      </c>
      <c r="G26" s="43">
        <f>IF($A26="",0,SUMIFS(Budget!$I$14:$I$413,Budget!$A$14:$A$413,'4240 - Fed Basic'!$A26,Budget!$B$14:$B$413,'4240 - Fed Basic'!G$3,Budget!$E$14:$E$413,'4240 - Fed Basic'!$S$1))</f>
        <v>0</v>
      </c>
      <c r="H26" s="43">
        <f>IF($A26="",0,SUMIFS(Budget!$I$14:$I$413,Budget!$A$14:$A$413,'4240 - Fed Basic'!$A26,Budget!$B$14:$B$413,'4240 - Fed Basic'!H$3,Budget!$E$14:$E$413,'4240 - Fed Basic'!$S$1))</f>
        <v>0</v>
      </c>
      <c r="I26" s="43">
        <f>IF($A26="",0,SUMIFS(Budget!$I$14:$I$413,Budget!$A$14:$A$413,'4240 - Fed Basic'!$A26,Budget!$B$14:$B$413,'4240 - Fed Basic'!I$3,Budget!$E$14:$E$413,'4240 - Fed Basic'!$S$1))</f>
        <v>0</v>
      </c>
      <c r="J26" s="43">
        <f>IF($A26="",0,SUMIFS(Budget!$I$14:$I$413,Budget!$A$14:$A$413,'4240 - Fed Basic'!$A26,Budget!$B$14:$B$413,'4240 - Fed Basic'!J$3,Budget!$E$14:$E$413,'4240 - Fed Basic'!$S$1))</f>
        <v>0</v>
      </c>
      <c r="K26" s="43">
        <f>IF($A26="",0,SUMIFS(Budget!$I$14:$I$413,Budget!$A$14:$A$413,'4240 - Fed Basic'!$A26,Budget!$B$14:$B$413,'4240 - Fed Basic'!K$3,Budget!$E$14:$E$413,'4240 - Fed Basic'!$S$1))</f>
        <v>0</v>
      </c>
      <c r="L26" s="43">
        <f>IF($A26="",0,SUMIFS(Budget!$I$14:$I$413,Budget!$A$14:$A$413,'4240 - Fed Basic'!$A26,Budget!$B$14:$B$413,'4240 - Fed Basic'!L$3,Budget!$E$14:$E$413,'4240 - Fed Basic'!$S$1))</f>
        <v>0</v>
      </c>
      <c r="M26" s="16">
        <f t="shared" si="0"/>
        <v>0</v>
      </c>
    </row>
    <row r="27" spans="1:13" ht="21" x14ac:dyDescent="0.35">
      <c r="A27" s="41" t="str">
        <f>IF(Codes!A26="","",Codes!A26)</f>
        <v/>
      </c>
      <c r="B27" s="42" t="str">
        <f>+Codes!B26</f>
        <v/>
      </c>
      <c r="C27" s="43">
        <f>IF($A27="",0,SUMIFS(Budget!$I$14:$I$413,Budget!$A$14:$A$413,'4240 - Fed Basic'!$A27,Budget!$B$14:$B$413,'4240 - Fed Basic'!C$3,Budget!$E$14:$E$413,'4240 - Fed Basic'!$S$1))</f>
        <v>0</v>
      </c>
      <c r="D27" s="43">
        <f>IF($A27="",0,SUMIFS(Budget!$I$14:$I$413,Budget!$A$14:$A$413,'4240 - Fed Basic'!$A27,Budget!$B$14:$B$413,'4240 - Fed Basic'!D$3,Budget!$E$14:$E$413,'4240 - Fed Basic'!$S$1))</f>
        <v>0</v>
      </c>
      <c r="E27" s="43">
        <f>IF($A27="",0,SUMIFS(Budget!$I$14:$I$413,Budget!$A$14:$A$413,'4240 - Fed Basic'!$A27,Budget!$B$14:$B$413,'4240 - Fed Basic'!E$3,Budget!$E$14:$E$413,'4240 - Fed Basic'!$S$1))</f>
        <v>0</v>
      </c>
      <c r="F27" s="43">
        <f>IF($A27="",0,SUMIFS(Budget!$I$14:$I$413,Budget!$A$14:$A$413,'4240 - Fed Basic'!$A27,Budget!$B$14:$B$413,'4240 - Fed Basic'!F$3,Budget!$E$14:$E$413,'4240 - Fed Basic'!$S$1))</f>
        <v>0</v>
      </c>
      <c r="G27" s="43">
        <f>IF($A27="",0,SUMIFS(Budget!$I$14:$I$413,Budget!$A$14:$A$413,'4240 - Fed Basic'!$A27,Budget!$B$14:$B$413,'4240 - Fed Basic'!G$3,Budget!$E$14:$E$413,'4240 - Fed Basic'!$S$1))</f>
        <v>0</v>
      </c>
      <c r="H27" s="43">
        <f>IF($A27="",0,SUMIFS(Budget!$I$14:$I$413,Budget!$A$14:$A$413,'4240 - Fed Basic'!$A27,Budget!$B$14:$B$413,'4240 - Fed Basic'!H$3,Budget!$E$14:$E$413,'4240 - Fed Basic'!$S$1))</f>
        <v>0</v>
      </c>
      <c r="I27" s="43">
        <f>IF($A27="",0,SUMIFS(Budget!$I$14:$I$413,Budget!$A$14:$A$413,'4240 - Fed Basic'!$A27,Budget!$B$14:$B$413,'4240 - Fed Basic'!I$3,Budget!$E$14:$E$413,'4240 - Fed Basic'!$S$1))</f>
        <v>0</v>
      </c>
      <c r="J27" s="43">
        <f>IF($A27="",0,SUMIFS(Budget!$I$14:$I$413,Budget!$A$14:$A$413,'4240 - Fed Basic'!$A27,Budget!$B$14:$B$413,'4240 - Fed Basic'!J$3,Budget!$E$14:$E$413,'4240 - Fed Basic'!$S$1))</f>
        <v>0</v>
      </c>
      <c r="K27" s="43">
        <f>IF($A27="",0,SUMIFS(Budget!$I$14:$I$413,Budget!$A$14:$A$413,'4240 - Fed Basic'!$A27,Budget!$B$14:$B$413,'4240 - Fed Basic'!K$3,Budget!$E$14:$E$413,'4240 - Fed Basic'!$S$1))</f>
        <v>0</v>
      </c>
      <c r="L27" s="43">
        <f>IF($A27="",0,SUMIFS(Budget!$I$14:$I$413,Budget!$A$14:$A$413,'4240 - Fed Basic'!$A27,Budget!$B$14:$B$413,'4240 - Fed Basic'!L$3,Budget!$E$14:$E$413,'4240 - Fed Basic'!$S$1))</f>
        <v>0</v>
      </c>
      <c r="M27" s="16">
        <f t="shared" si="0"/>
        <v>0</v>
      </c>
    </row>
    <row r="28" spans="1:13" ht="21" x14ac:dyDescent="0.35">
      <c r="A28" s="41" t="str">
        <f>IF(Codes!A27="","",Codes!A27)</f>
        <v/>
      </c>
      <c r="B28" s="42" t="str">
        <f>+Codes!B27</f>
        <v/>
      </c>
      <c r="C28" s="43">
        <f>IF($A28="",0,SUMIFS(Budget!$I$14:$I$413,Budget!$A$14:$A$413,'4240 - Fed Basic'!$A28,Budget!$B$14:$B$413,'4240 - Fed Basic'!C$3,Budget!$E$14:$E$413,'4240 - Fed Basic'!$S$1))</f>
        <v>0</v>
      </c>
      <c r="D28" s="43">
        <f>IF($A28="",0,SUMIFS(Budget!$I$14:$I$413,Budget!$A$14:$A$413,'4240 - Fed Basic'!$A28,Budget!$B$14:$B$413,'4240 - Fed Basic'!D$3,Budget!$E$14:$E$413,'4240 - Fed Basic'!$S$1))</f>
        <v>0</v>
      </c>
      <c r="E28" s="43">
        <f>IF($A28="",0,SUMIFS(Budget!$I$14:$I$413,Budget!$A$14:$A$413,'4240 - Fed Basic'!$A28,Budget!$B$14:$B$413,'4240 - Fed Basic'!E$3,Budget!$E$14:$E$413,'4240 - Fed Basic'!$S$1))</f>
        <v>0</v>
      </c>
      <c r="F28" s="43">
        <f>IF($A28="",0,SUMIFS(Budget!$I$14:$I$413,Budget!$A$14:$A$413,'4240 - Fed Basic'!$A28,Budget!$B$14:$B$413,'4240 - Fed Basic'!F$3,Budget!$E$14:$E$413,'4240 - Fed Basic'!$S$1))</f>
        <v>0</v>
      </c>
      <c r="G28" s="43">
        <f>IF($A28="",0,SUMIFS(Budget!$I$14:$I$413,Budget!$A$14:$A$413,'4240 - Fed Basic'!$A28,Budget!$B$14:$B$413,'4240 - Fed Basic'!G$3,Budget!$E$14:$E$413,'4240 - Fed Basic'!$S$1))</f>
        <v>0</v>
      </c>
      <c r="H28" s="43">
        <f>IF($A28="",0,SUMIFS(Budget!$I$14:$I$413,Budget!$A$14:$A$413,'4240 - Fed Basic'!$A28,Budget!$B$14:$B$413,'4240 - Fed Basic'!H$3,Budget!$E$14:$E$413,'4240 - Fed Basic'!$S$1))</f>
        <v>0</v>
      </c>
      <c r="I28" s="43">
        <f>IF($A28="",0,SUMIFS(Budget!$I$14:$I$413,Budget!$A$14:$A$413,'4240 - Fed Basic'!$A28,Budget!$B$14:$B$413,'4240 - Fed Basic'!I$3,Budget!$E$14:$E$413,'4240 - Fed Basic'!$S$1))</f>
        <v>0</v>
      </c>
      <c r="J28" s="43">
        <f>IF($A28="",0,SUMIFS(Budget!$I$14:$I$413,Budget!$A$14:$A$413,'4240 - Fed Basic'!$A28,Budget!$B$14:$B$413,'4240 - Fed Basic'!J$3,Budget!$E$14:$E$413,'4240 - Fed Basic'!$S$1))</f>
        <v>0</v>
      </c>
      <c r="K28" s="43">
        <f>IF($A28="",0,SUMIFS(Budget!$I$14:$I$413,Budget!$A$14:$A$413,'4240 - Fed Basic'!$A28,Budget!$B$14:$B$413,'4240 - Fed Basic'!K$3,Budget!$E$14:$E$413,'4240 - Fed Basic'!$S$1))</f>
        <v>0</v>
      </c>
      <c r="L28" s="43">
        <f>IF($A28="",0,SUMIFS(Budget!$I$14:$I$413,Budget!$A$14:$A$413,'4240 - Fed Basic'!$A28,Budget!$B$14:$B$413,'4240 - Fed Basic'!L$3,Budget!$E$14:$E$413,'4240 - Fed Basic'!$S$1))</f>
        <v>0</v>
      </c>
      <c r="M28" s="16">
        <f t="shared" si="0"/>
        <v>0</v>
      </c>
    </row>
    <row r="29" spans="1:13" ht="21" x14ac:dyDescent="0.35">
      <c r="A29" s="41" t="str">
        <f>IF(Codes!A28="","",Codes!A28)</f>
        <v/>
      </c>
      <c r="B29" s="42" t="str">
        <f>+Codes!B28</f>
        <v/>
      </c>
      <c r="C29" s="43">
        <f>IF($A29="",0,SUMIFS(Budget!$I$14:$I$413,Budget!$A$14:$A$413,'4240 - Fed Basic'!$A29,Budget!$B$14:$B$413,'4240 - Fed Basic'!C$3,Budget!$E$14:$E$413,'4240 - Fed Basic'!$S$1))</f>
        <v>0</v>
      </c>
      <c r="D29" s="43">
        <f>IF($A29="",0,SUMIFS(Budget!$I$14:$I$413,Budget!$A$14:$A$413,'4240 - Fed Basic'!$A29,Budget!$B$14:$B$413,'4240 - Fed Basic'!D$3,Budget!$E$14:$E$413,'4240 - Fed Basic'!$S$1))</f>
        <v>0</v>
      </c>
      <c r="E29" s="43">
        <f>IF($A29="",0,SUMIFS(Budget!$I$14:$I$413,Budget!$A$14:$A$413,'4240 - Fed Basic'!$A29,Budget!$B$14:$B$413,'4240 - Fed Basic'!E$3,Budget!$E$14:$E$413,'4240 - Fed Basic'!$S$1))</f>
        <v>0</v>
      </c>
      <c r="F29" s="43">
        <f>IF($A29="",0,SUMIFS(Budget!$I$14:$I$413,Budget!$A$14:$A$413,'4240 - Fed Basic'!$A29,Budget!$B$14:$B$413,'4240 - Fed Basic'!F$3,Budget!$E$14:$E$413,'4240 - Fed Basic'!$S$1))</f>
        <v>0</v>
      </c>
      <c r="G29" s="43">
        <f>IF($A29="",0,SUMIFS(Budget!$I$14:$I$413,Budget!$A$14:$A$413,'4240 - Fed Basic'!$A29,Budget!$B$14:$B$413,'4240 - Fed Basic'!G$3,Budget!$E$14:$E$413,'4240 - Fed Basic'!$S$1))</f>
        <v>0</v>
      </c>
      <c r="H29" s="43">
        <f>IF($A29="",0,SUMIFS(Budget!$I$14:$I$413,Budget!$A$14:$A$413,'4240 - Fed Basic'!$A29,Budget!$B$14:$B$413,'4240 - Fed Basic'!H$3,Budget!$E$14:$E$413,'4240 - Fed Basic'!$S$1))</f>
        <v>0</v>
      </c>
      <c r="I29" s="43">
        <f>IF($A29="",0,SUMIFS(Budget!$I$14:$I$413,Budget!$A$14:$A$413,'4240 - Fed Basic'!$A29,Budget!$B$14:$B$413,'4240 - Fed Basic'!I$3,Budget!$E$14:$E$413,'4240 - Fed Basic'!$S$1))</f>
        <v>0</v>
      </c>
      <c r="J29" s="43">
        <f>IF($A29="",0,SUMIFS(Budget!$I$14:$I$413,Budget!$A$14:$A$413,'4240 - Fed Basic'!$A29,Budget!$B$14:$B$413,'4240 - Fed Basic'!J$3,Budget!$E$14:$E$413,'4240 - Fed Basic'!$S$1))</f>
        <v>0</v>
      </c>
      <c r="K29" s="43">
        <f>IF($A29="",0,SUMIFS(Budget!$I$14:$I$413,Budget!$A$14:$A$413,'4240 - Fed Basic'!$A29,Budget!$B$14:$B$413,'4240 - Fed Basic'!K$3,Budget!$E$14:$E$413,'4240 - Fed Basic'!$S$1))</f>
        <v>0</v>
      </c>
      <c r="L29" s="43">
        <f>IF($A29="",0,SUMIFS(Budget!$I$14:$I$413,Budget!$A$14:$A$413,'4240 - Fed Basic'!$A29,Budget!$B$14:$B$413,'4240 - Fed Basic'!L$3,Budget!$E$14:$E$413,'4240 - Fed Basic'!$S$1))</f>
        <v>0</v>
      </c>
      <c r="M29" s="16">
        <f t="shared" si="0"/>
        <v>0</v>
      </c>
    </row>
    <row r="30" spans="1:13" ht="21" x14ac:dyDescent="0.35">
      <c r="A30" s="41" t="str">
        <f>IF(Codes!A29="","",Codes!A29)</f>
        <v/>
      </c>
      <c r="B30" s="42" t="str">
        <f>+Codes!B29</f>
        <v/>
      </c>
      <c r="C30" s="43">
        <f>IF($A30="",0,SUMIFS(Budget!$I$14:$I$413,Budget!$A$14:$A$413,'4240 - Fed Basic'!$A30,Budget!$B$14:$B$413,'4240 - Fed Basic'!C$3,Budget!$E$14:$E$413,'4240 - Fed Basic'!$S$1))</f>
        <v>0</v>
      </c>
      <c r="D30" s="43">
        <f>IF($A30="",0,SUMIFS(Budget!$I$14:$I$413,Budget!$A$14:$A$413,'4240 - Fed Basic'!$A30,Budget!$B$14:$B$413,'4240 - Fed Basic'!D$3,Budget!$E$14:$E$413,'4240 - Fed Basic'!$S$1))</f>
        <v>0</v>
      </c>
      <c r="E30" s="43">
        <f>IF($A30="",0,SUMIFS(Budget!$I$14:$I$413,Budget!$A$14:$A$413,'4240 - Fed Basic'!$A30,Budget!$B$14:$B$413,'4240 - Fed Basic'!E$3,Budget!$E$14:$E$413,'4240 - Fed Basic'!$S$1))</f>
        <v>0</v>
      </c>
      <c r="F30" s="43">
        <f>IF($A30="",0,SUMIFS(Budget!$I$14:$I$413,Budget!$A$14:$A$413,'4240 - Fed Basic'!$A30,Budget!$B$14:$B$413,'4240 - Fed Basic'!F$3,Budget!$E$14:$E$413,'4240 - Fed Basic'!$S$1))</f>
        <v>0</v>
      </c>
      <c r="G30" s="43">
        <f>IF($A30="",0,SUMIFS(Budget!$I$14:$I$413,Budget!$A$14:$A$413,'4240 - Fed Basic'!$A30,Budget!$B$14:$B$413,'4240 - Fed Basic'!G$3,Budget!$E$14:$E$413,'4240 - Fed Basic'!$S$1))</f>
        <v>0</v>
      </c>
      <c r="H30" s="43">
        <f>IF($A30="",0,SUMIFS(Budget!$I$14:$I$413,Budget!$A$14:$A$413,'4240 - Fed Basic'!$A30,Budget!$B$14:$B$413,'4240 - Fed Basic'!H$3,Budget!$E$14:$E$413,'4240 - Fed Basic'!$S$1))</f>
        <v>0</v>
      </c>
      <c r="I30" s="43">
        <f>IF($A30="",0,SUMIFS(Budget!$I$14:$I$413,Budget!$A$14:$A$413,'4240 - Fed Basic'!$A30,Budget!$B$14:$B$413,'4240 - Fed Basic'!I$3,Budget!$E$14:$E$413,'4240 - Fed Basic'!$S$1))</f>
        <v>0</v>
      </c>
      <c r="J30" s="43">
        <f>IF($A30="",0,SUMIFS(Budget!$I$14:$I$413,Budget!$A$14:$A$413,'4240 - Fed Basic'!$A30,Budget!$B$14:$B$413,'4240 - Fed Basic'!J$3,Budget!$E$14:$E$413,'4240 - Fed Basic'!$S$1))</f>
        <v>0</v>
      </c>
      <c r="K30" s="43">
        <f>IF($A30="",0,SUMIFS(Budget!$I$14:$I$413,Budget!$A$14:$A$413,'4240 - Fed Basic'!$A30,Budget!$B$14:$B$413,'4240 - Fed Basic'!K$3,Budget!$E$14:$E$413,'4240 - Fed Basic'!$S$1))</f>
        <v>0</v>
      </c>
      <c r="L30" s="43">
        <f>IF($A30="",0,SUMIFS(Budget!$I$14:$I$413,Budget!$A$14:$A$413,'4240 - Fed Basic'!$A30,Budget!$B$14:$B$413,'4240 - Fed Basic'!L$3,Budget!$E$14:$E$413,'4240 - Fed Basic'!$S$1))</f>
        <v>0</v>
      </c>
      <c r="M30" s="16">
        <f t="shared" si="0"/>
        <v>0</v>
      </c>
    </row>
    <row r="31" spans="1:13" ht="21.75" thickBot="1" x14ac:dyDescent="0.4">
      <c r="A31" s="41" t="str">
        <f>IF(Codes!A30="","",Codes!A30)</f>
        <v/>
      </c>
      <c r="B31" s="42" t="str">
        <f>+Codes!B30</f>
        <v/>
      </c>
      <c r="C31" s="43">
        <f>IF($A31="",0,SUMIFS(Budget!$I$14:$I$413,Budget!$A$14:$A$413,'4240 - Fed Basic'!$A31,Budget!$B$14:$B$413,'4240 - Fed Basic'!C$3,Budget!$E$14:$E$413,'4240 - Fed Basic'!$S$1))</f>
        <v>0</v>
      </c>
      <c r="D31" s="43">
        <f>IF($A31="",0,SUMIFS(Budget!$I$14:$I$413,Budget!$A$14:$A$413,'4240 - Fed Basic'!$A31,Budget!$B$14:$B$413,'4240 - Fed Basic'!D$3,Budget!$E$14:$E$413,'4240 - Fed Basic'!$S$1))</f>
        <v>0</v>
      </c>
      <c r="E31" s="43">
        <f>IF($A31="",0,SUMIFS(Budget!$I$14:$I$413,Budget!$A$14:$A$413,'4240 - Fed Basic'!$A31,Budget!$B$14:$B$413,'4240 - Fed Basic'!E$3,Budget!$E$14:$E$413,'4240 - Fed Basic'!$S$1))</f>
        <v>0</v>
      </c>
      <c r="F31" s="43">
        <f>IF($A31="",0,SUMIFS(Budget!$I$14:$I$413,Budget!$A$14:$A$413,'4240 - Fed Basic'!$A31,Budget!$B$14:$B$413,'4240 - Fed Basic'!F$3,Budget!$E$14:$E$413,'4240 - Fed Basic'!$S$1))</f>
        <v>0</v>
      </c>
      <c r="G31" s="43">
        <f>IF($A31="",0,SUMIFS(Budget!$I$14:$I$413,Budget!$A$14:$A$413,'4240 - Fed Basic'!$A31,Budget!$B$14:$B$413,'4240 - Fed Basic'!G$3,Budget!$E$14:$E$413,'4240 - Fed Basic'!$S$1))</f>
        <v>0</v>
      </c>
      <c r="H31" s="43">
        <f>IF($A31="",0,SUMIFS(Budget!$I$14:$I$413,Budget!$A$14:$A$413,'4240 - Fed Basic'!$A31,Budget!$B$14:$B$413,'4240 - Fed Basic'!H$3,Budget!$E$14:$E$413,'4240 - Fed Basic'!$S$1))</f>
        <v>0</v>
      </c>
      <c r="I31" s="43">
        <f>IF($A31="",0,SUMIFS(Budget!$I$14:$I$413,Budget!$A$14:$A$413,'4240 - Fed Basic'!$A31,Budget!$B$14:$B$413,'4240 - Fed Basic'!I$3,Budget!$E$14:$E$413,'4240 - Fed Basic'!$S$1))</f>
        <v>0</v>
      </c>
      <c r="J31" s="43">
        <f>IF($A31="",0,SUMIFS(Budget!$I$14:$I$413,Budget!$A$14:$A$413,'4240 - Fed Basic'!$A31,Budget!$B$14:$B$413,'4240 - Fed Basic'!J$3,Budget!$E$14:$E$413,'4240 - Fed Basic'!$S$1))</f>
        <v>0</v>
      </c>
      <c r="K31" s="43">
        <f>IF($A31="",0,SUMIFS(Budget!$I$14:$I$413,Budget!$A$14:$A$413,'4240 - Fed Basic'!$A31,Budget!$B$14:$B$413,'4240 - Fed Basic'!K$3,Budget!$E$14:$E$413,'4240 - Fed Basic'!$S$1))</f>
        <v>0</v>
      </c>
      <c r="L31" s="43">
        <f>IF($A31="",0,SUMIFS(Budget!$I$14:$I$413,Budget!$A$14:$A$413,'4240 - Fed Basic'!$A31,Budget!$B$14:$B$413,'4240 - Fed Basic'!L$3,Budget!$E$14:$E$413,'4240 - Fed Basic'!$S$1))</f>
        <v>0</v>
      </c>
      <c r="M31" s="16">
        <f t="shared" si="0"/>
        <v>0</v>
      </c>
    </row>
    <row r="32" spans="1:13" ht="22.5" thickTop="1" thickBot="1" x14ac:dyDescent="0.4">
      <c r="A32" s="17"/>
      <c r="B32" s="18" t="s">
        <v>115</v>
      </c>
      <c r="C32" s="107">
        <f>SUM(C5:C31)</f>
        <v>0</v>
      </c>
      <c r="D32" s="107">
        <f t="shared" ref="D32:M32" si="1">SUM(D5:D31)</f>
        <v>0</v>
      </c>
      <c r="E32" s="107">
        <f t="shared" si="1"/>
        <v>0</v>
      </c>
      <c r="F32" s="107">
        <f t="shared" si="1"/>
        <v>0</v>
      </c>
      <c r="G32" s="107">
        <f t="shared" si="1"/>
        <v>0</v>
      </c>
      <c r="H32" s="107">
        <f t="shared" si="1"/>
        <v>0</v>
      </c>
      <c r="I32" s="107">
        <f t="shared" si="1"/>
        <v>0</v>
      </c>
      <c r="J32" s="107">
        <f t="shared" si="1"/>
        <v>0</v>
      </c>
      <c r="K32" s="107">
        <f t="shared" si="1"/>
        <v>0</v>
      </c>
      <c r="L32" s="107">
        <f t="shared" si="1"/>
        <v>0</v>
      </c>
      <c r="M32" s="107">
        <f t="shared" si="1"/>
        <v>0</v>
      </c>
    </row>
    <row r="33" spans="1:13" ht="20.25" thickTop="1" thickBot="1" x14ac:dyDescent="0.35">
      <c r="A33" s="101">
        <v>2495</v>
      </c>
      <c r="B33" s="102" t="s">
        <v>114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8">
        <f>+Budget!F7</f>
        <v>0</v>
      </c>
      <c r="M33" s="104">
        <f>+L33</f>
        <v>0</v>
      </c>
    </row>
    <row r="34" spans="1:13" ht="21.75" thickTop="1" x14ac:dyDescent="0.35">
      <c r="A34" s="17"/>
      <c r="B34" s="18" t="s">
        <v>116</v>
      </c>
      <c r="C34" s="109">
        <f>+C32</f>
        <v>0</v>
      </c>
      <c r="D34" s="109">
        <f t="shared" ref="D34:K34" si="2">+D32</f>
        <v>0</v>
      </c>
      <c r="E34" s="109">
        <f t="shared" si="2"/>
        <v>0</v>
      </c>
      <c r="F34" s="109">
        <f t="shared" si="2"/>
        <v>0</v>
      </c>
      <c r="G34" s="109">
        <f t="shared" si="2"/>
        <v>0</v>
      </c>
      <c r="H34" s="109">
        <f t="shared" si="2"/>
        <v>0</v>
      </c>
      <c r="I34" s="109">
        <f t="shared" si="2"/>
        <v>0</v>
      </c>
      <c r="J34" s="109">
        <f t="shared" si="2"/>
        <v>0</v>
      </c>
      <c r="K34" s="109">
        <f t="shared" si="2"/>
        <v>0</v>
      </c>
      <c r="L34" s="109">
        <f>+L32+L33</f>
        <v>0</v>
      </c>
      <c r="M34" s="109">
        <f>+M32+M33</f>
        <v>0</v>
      </c>
    </row>
    <row r="35" spans="1:13" x14ac:dyDescent="0.25">
      <c r="B35" s="9" t="str">
        <f>IF(A35="","",VLOOKUP(A35,Codes!$A$4:$B$29,2,FALSE))</f>
        <v/>
      </c>
    </row>
    <row r="36" spans="1:13" x14ac:dyDescent="0.25">
      <c r="B36" s="9" t="str">
        <f>IF(A36="","",VLOOKUP(A36,Codes!$A$4:$B$29,2,FALSE))</f>
        <v/>
      </c>
    </row>
    <row r="37" spans="1:13" x14ac:dyDescent="0.25">
      <c r="B37" s="9" t="str">
        <f>IF(A37="","",VLOOKUP(A37,Codes!$A$4:$B$29,2,FALSE))</f>
        <v/>
      </c>
    </row>
    <row r="38" spans="1:13" x14ac:dyDescent="0.25">
      <c r="B38" s="9" t="str">
        <f>IF(A38="","",VLOOKUP(A38,Codes!$A$4:$B$29,2,FALSE))</f>
        <v/>
      </c>
    </row>
    <row r="39" spans="1:13" x14ac:dyDescent="0.25">
      <c r="B39" s="9" t="str">
        <f>IF(A39="","",VLOOKUP(A39,Codes!$A$4:$B$29,2,FALSE))</f>
        <v/>
      </c>
    </row>
    <row r="40" spans="1:13" x14ac:dyDescent="0.25">
      <c r="B40" s="9" t="str">
        <f>IF(A40="","",VLOOKUP(A40,Codes!$A$4:$B$29,2,FALSE))</f>
        <v/>
      </c>
    </row>
    <row r="41" spans="1:13" x14ac:dyDescent="0.25">
      <c r="B41" s="9" t="str">
        <f>IF(A41="","",VLOOKUP(A41,Codes!$A$4:$B$29,2,FALSE))</f>
        <v/>
      </c>
    </row>
    <row r="42" spans="1:13" x14ac:dyDescent="0.25">
      <c r="B42" s="9" t="str">
        <f>IF(A42="","",VLOOKUP(A42,Codes!$A$4:$B$29,2,FALSE))</f>
        <v/>
      </c>
    </row>
    <row r="43" spans="1:13" x14ac:dyDescent="0.25">
      <c r="B43" s="9" t="str">
        <f>IF(A43="","",VLOOKUP(A43,Codes!$A$4:$B$29,2,FALSE))</f>
        <v/>
      </c>
    </row>
    <row r="44" spans="1:13" x14ac:dyDescent="0.25">
      <c r="B44" s="9" t="str">
        <f>IF(A44="","",VLOOKUP(A44,Codes!$A$4:$B$29,2,FALSE))</f>
        <v/>
      </c>
    </row>
    <row r="45" spans="1:13" x14ac:dyDescent="0.25">
      <c r="B45" s="9" t="str">
        <f>IF(A45="","",VLOOKUP(A45,Codes!$A$4:$B$29,2,FALSE))</f>
        <v/>
      </c>
    </row>
    <row r="46" spans="1:13" x14ac:dyDescent="0.25">
      <c r="B46" s="9" t="str">
        <f>IF(A46="","",VLOOKUP(A46,Codes!$A$4:$B$29,2,FALSE))</f>
        <v/>
      </c>
    </row>
    <row r="47" spans="1:13" x14ac:dyDescent="0.25">
      <c r="B47" s="9" t="str">
        <f>IF(A47="","",VLOOKUP(A47,Codes!$A$4:$B$29,2,FALSE))</f>
        <v/>
      </c>
    </row>
    <row r="48" spans="1:13" x14ac:dyDescent="0.25">
      <c r="B48" s="9" t="str">
        <f>IF(A48="","",VLOOKUP(A48,Codes!$A$4:$B$29,2,FALSE))</f>
        <v/>
      </c>
    </row>
    <row r="49" spans="2:2" x14ac:dyDescent="0.25">
      <c r="B49" s="9" t="str">
        <f>IF(A49="","",VLOOKUP(A49,Codes!$A$4:$B$29,2,FALSE))</f>
        <v/>
      </c>
    </row>
    <row r="50" spans="2:2" x14ac:dyDescent="0.25">
      <c r="B50" s="9" t="str">
        <f>IF(A50="","",VLOOKUP(A50,Codes!$A$4:$B$29,2,FALSE))</f>
        <v/>
      </c>
    </row>
    <row r="51" spans="2:2" x14ac:dyDescent="0.25">
      <c r="B51" s="9" t="str">
        <f>IF(A51="","",VLOOKUP(A51,Codes!$A$4:$B$29,2,FALSE))</f>
        <v/>
      </c>
    </row>
    <row r="52" spans="2:2" x14ac:dyDescent="0.25">
      <c r="B52" s="9" t="str">
        <f>IF(A52="","",VLOOKUP(A52,Codes!$A$4:$B$29,2,FALSE))</f>
        <v/>
      </c>
    </row>
    <row r="53" spans="2:2" x14ac:dyDescent="0.25">
      <c r="B53" s="9" t="str">
        <f>IF(A53="","",VLOOKUP(A53,Codes!$A$4:$B$29,2,FALSE))</f>
        <v/>
      </c>
    </row>
    <row r="54" spans="2:2" x14ac:dyDescent="0.25">
      <c r="B54" s="9" t="str">
        <f>IF(A54="","",VLOOKUP(A54,Codes!$A$4:$B$29,2,FALSE))</f>
        <v/>
      </c>
    </row>
    <row r="55" spans="2:2" x14ac:dyDescent="0.25">
      <c r="B55" s="9" t="str">
        <f>IF(A55="","",VLOOKUP(A55,Codes!$A$4:$B$29,2,FALSE))</f>
        <v/>
      </c>
    </row>
    <row r="56" spans="2:2" x14ac:dyDescent="0.25">
      <c r="B56" s="9" t="str">
        <f>IF(A56="","",VLOOKUP(A56,Codes!$A$4:$B$29,2,FALSE))</f>
        <v/>
      </c>
    </row>
    <row r="57" spans="2:2" x14ac:dyDescent="0.25">
      <c r="B57" s="9" t="str">
        <f>IF(A57="","",VLOOKUP(A57,Codes!$A$4:$B$29,2,FALSE))</f>
        <v/>
      </c>
    </row>
    <row r="58" spans="2:2" x14ac:dyDescent="0.25">
      <c r="B58" s="9" t="str">
        <f>IF(A58="","",VLOOKUP(A58,Codes!$A$4:$B$29,2,FALSE))</f>
        <v/>
      </c>
    </row>
    <row r="59" spans="2:2" x14ac:dyDescent="0.25">
      <c r="B59" s="9" t="str">
        <f>IF(A59="","",VLOOKUP(A59,Codes!$A$4:$B$29,2,FALSE))</f>
        <v/>
      </c>
    </row>
    <row r="60" spans="2:2" x14ac:dyDescent="0.25">
      <c r="B60" s="9" t="str">
        <f>IF(A60="","",VLOOKUP(A60,Codes!$A$4:$B$29,2,FALSE))</f>
        <v/>
      </c>
    </row>
    <row r="61" spans="2:2" x14ac:dyDescent="0.25">
      <c r="B61" s="9" t="str">
        <f>IF(A61="","",VLOOKUP(A61,Codes!$A$4:$B$29,2,FALSE))</f>
        <v/>
      </c>
    </row>
    <row r="62" spans="2:2" x14ac:dyDescent="0.25">
      <c r="B62" s="9" t="str">
        <f>IF(A62="","",VLOOKUP(A62,Codes!$A$4:$B$29,2,FALSE))</f>
        <v/>
      </c>
    </row>
    <row r="63" spans="2:2" x14ac:dyDescent="0.25">
      <c r="B63" s="9" t="str">
        <f>IF(A63="","",VLOOKUP(A63,Codes!$A$4:$B$29,2,FALSE))</f>
        <v/>
      </c>
    </row>
    <row r="64" spans="2:2" x14ac:dyDescent="0.25">
      <c r="B64" s="9" t="str">
        <f>IF(A64="","",VLOOKUP(A64,Codes!$A$4:$B$29,2,FALSE))</f>
        <v/>
      </c>
    </row>
  </sheetData>
  <sheetProtection sheet="1" formatColumns="0" formatRows="0"/>
  <mergeCells count="3">
    <mergeCell ref="A2:M2"/>
    <mergeCell ref="A1:B1"/>
    <mergeCell ref="C1:M1"/>
  </mergeCells>
  <dataValidations count="1">
    <dataValidation type="list" allowBlank="1" showInputMessage="1" showErrorMessage="1" sqref="B5:B31" xr:uid="{00000000-0002-0000-0300-000000000000}">
      <formula1>$A$3:$A$62</formula1>
    </dataValidation>
  </dataValidations>
  <pageMargins left="0.2" right="0.2" top="0.25" bottom="0.25" header="0.3" footer="0.3"/>
  <pageSetup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Codes!$A$4:$A$29</xm:f>
          </x14:formula1>
          <xm:sqref>A32:A64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S64"/>
  <sheetViews>
    <sheetView zoomScale="70" zoomScaleNormal="70" workbookViewId="0">
      <pane xSplit="2" ySplit="4" topLeftCell="C5" activePane="bottomRight" state="frozen"/>
      <selection activeCell="D12" sqref="D12"/>
      <selection pane="topRight" activeCell="D12" sqref="D12"/>
      <selection pane="bottomLeft" activeCell="D12" sqref="D12"/>
      <selection pane="bottomRight" activeCell="D12" sqref="D12"/>
    </sheetView>
  </sheetViews>
  <sheetFormatPr defaultRowHeight="15" x14ac:dyDescent="0.25"/>
  <cols>
    <col min="1" max="1" width="19.140625" style="26" customWidth="1"/>
    <col min="2" max="2" width="47" style="8" customWidth="1"/>
    <col min="3" max="3" width="19.28515625" style="26" customWidth="1"/>
    <col min="4" max="13" width="18.5703125" style="26" customWidth="1"/>
    <col min="14" max="16384" width="9.140625" style="26"/>
  </cols>
  <sheetData>
    <row r="1" spans="1:19" s="7" customFormat="1" ht="31.5" x14ac:dyDescent="0.5">
      <c r="A1" s="140" t="str">
        <f>Codes!C1</f>
        <v>[Enter Grantee Name]</v>
      </c>
      <c r="B1" s="140"/>
      <c r="C1" s="140" t="str">
        <f>+Codes!A1&amp;" "&amp;S1</f>
        <v>Vermont Adult Education and Literacy 4240 - IELCE</v>
      </c>
      <c r="D1" s="140"/>
      <c r="E1" s="140"/>
      <c r="F1" s="140"/>
      <c r="G1" s="140"/>
      <c r="H1" s="140"/>
      <c r="I1" s="140"/>
      <c r="J1" s="140"/>
      <c r="K1" s="140"/>
      <c r="L1" s="140"/>
      <c r="M1" s="140"/>
      <c r="S1" s="7" t="str">
        <f>+Codes!E7</f>
        <v>4240 - IELCE</v>
      </c>
    </row>
    <row r="2" spans="1:19" s="7" customFormat="1" ht="28.5" x14ac:dyDescent="0.45">
      <c r="A2" s="139" t="str">
        <f>+Budget!C2</f>
        <v>FY2021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9" ht="18.75" x14ac:dyDescent="0.3">
      <c r="A3" s="24"/>
      <c r="B3" s="25"/>
      <c r="C3" s="19">
        <v>100</v>
      </c>
      <c r="D3" s="19">
        <v>200</v>
      </c>
      <c r="E3" s="19">
        <v>300</v>
      </c>
      <c r="F3" s="19">
        <v>400</v>
      </c>
      <c r="G3" s="19">
        <v>500</v>
      </c>
      <c r="H3" s="19">
        <v>600</v>
      </c>
      <c r="I3" s="19">
        <v>700</v>
      </c>
      <c r="J3" s="19">
        <v>730</v>
      </c>
      <c r="K3" s="19">
        <v>800</v>
      </c>
      <c r="L3" s="19">
        <v>900</v>
      </c>
      <c r="M3" s="20"/>
    </row>
    <row r="4" spans="1:19" ht="75" x14ac:dyDescent="0.3">
      <c r="A4" s="22" t="s">
        <v>0</v>
      </c>
      <c r="B4" s="23" t="s">
        <v>1</v>
      </c>
      <c r="C4" s="21" t="s">
        <v>52</v>
      </c>
      <c r="D4" s="21" t="s">
        <v>53</v>
      </c>
      <c r="E4" s="21" t="s">
        <v>54</v>
      </c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</row>
    <row r="5" spans="1:19" ht="21" x14ac:dyDescent="0.35">
      <c r="A5" s="41">
        <f>IF(Codes!A4="","",Codes!A4)</f>
        <v>1000</v>
      </c>
      <c r="B5" s="42" t="str">
        <f>+Codes!B4</f>
        <v>Instruction</v>
      </c>
      <c r="C5" s="43">
        <f>IF($A5="",0,SUMIFS(Budget!$I$14:$I$413,Budget!$A$14:$A$413,'4240 - IELCE'!$A5,Budget!$B$14:$B$413,'4240 - IELCE'!C$3,Budget!$E$14:$E$413,'4240 - IELCE'!$S$1))</f>
        <v>0</v>
      </c>
      <c r="D5" s="43">
        <f>IF($A5="",0,SUMIFS(Budget!$I$14:$I$413,Budget!$A$14:$A$413,'4240 - IELCE'!$A5,Budget!$B$14:$B$413,'4240 - IELCE'!D$3,Budget!$E$14:$E$413,'4240 - IELCE'!$S$1))</f>
        <v>0</v>
      </c>
      <c r="E5" s="43">
        <f>IF($A5="",0,SUMIFS(Budget!$I$14:$I$413,Budget!$A$14:$A$413,'4240 - IELCE'!$A5,Budget!$B$14:$B$413,'4240 - IELCE'!E$3,Budget!$E$14:$E$413,'4240 - IELCE'!$S$1))</f>
        <v>0</v>
      </c>
      <c r="F5" s="43">
        <f>IF($A5="",0,SUMIFS(Budget!$I$14:$I$413,Budget!$A$14:$A$413,'4240 - IELCE'!$A5,Budget!$B$14:$B$413,'4240 - IELCE'!F$3,Budget!$E$14:$E$413,'4240 - IELCE'!$S$1))</f>
        <v>0</v>
      </c>
      <c r="G5" s="43">
        <f>IF($A5="",0,SUMIFS(Budget!$I$14:$I$413,Budget!$A$14:$A$413,'4240 - IELCE'!$A5,Budget!$B$14:$B$413,'4240 - IELCE'!G$3,Budget!$E$14:$E$413,'4240 - IELCE'!$S$1))</f>
        <v>0</v>
      </c>
      <c r="H5" s="43">
        <f>IF($A5="",0,SUMIFS(Budget!$I$14:$I$413,Budget!$A$14:$A$413,'4240 - IELCE'!$A5,Budget!$B$14:$B$413,'4240 - IELCE'!H$3,Budget!$E$14:$E$413,'4240 - IELCE'!$S$1))</f>
        <v>0</v>
      </c>
      <c r="I5" s="43">
        <f>IF($A5="",0,SUMIFS(Budget!$I$14:$I$413,Budget!$A$14:$A$413,'4240 - IELCE'!$A5,Budget!$B$14:$B$413,'4240 - IELCE'!I$3,Budget!$E$14:$E$413,'4240 - IELCE'!$S$1))</f>
        <v>0</v>
      </c>
      <c r="J5" s="43">
        <f>IF($A5="",0,SUMIFS(Budget!$I$14:$I$413,Budget!$A$14:$A$413,'4240 - IELCE'!$A5,Budget!$B$14:$B$413,'4240 - IELCE'!J$3,Budget!$E$14:$E$413,'4240 - IELCE'!$S$1))</f>
        <v>0</v>
      </c>
      <c r="K5" s="43">
        <f>IF($A5="",0,SUMIFS(Budget!$I$14:$I$413,Budget!$A$14:$A$413,'4240 - IELCE'!$A5,Budget!$B$14:$B$413,'4240 - IELCE'!K$3,Budget!$E$14:$E$413,'4240 - IELCE'!$S$1))</f>
        <v>0</v>
      </c>
      <c r="L5" s="43">
        <f>IF($A5="",0,SUMIFS(Budget!$I$14:$I$413,Budget!$A$14:$A$413,'4240 - IELCE'!$A5,Budget!$B$14:$B$413,'4240 - IELCE'!L$3,Budget!$E$14:$E$413,'4240 - IELCE'!$S$1))</f>
        <v>0</v>
      </c>
      <c r="M5" s="16">
        <f>SUM(C5:L5)</f>
        <v>0</v>
      </c>
    </row>
    <row r="6" spans="1:19" ht="21" x14ac:dyDescent="0.35">
      <c r="A6" s="41">
        <f>IF(Codes!A5="","",Codes!A5)</f>
        <v>2110</v>
      </c>
      <c r="B6" s="42" t="str">
        <f>+Codes!B5</f>
        <v>Attendance and Social Work Services</v>
      </c>
      <c r="C6" s="43">
        <f>IF($A6="",0,SUMIFS(Budget!$I$14:$I$413,Budget!$A$14:$A$413,'4240 - IELCE'!$A6,Budget!$B$14:$B$413,'4240 - IELCE'!C$3,Budget!$E$14:$E$413,'4240 - IELCE'!$S$1))</f>
        <v>0</v>
      </c>
      <c r="D6" s="43">
        <f>IF($A6="",0,SUMIFS(Budget!$I$14:$I$413,Budget!$A$14:$A$413,'4240 - IELCE'!$A6,Budget!$B$14:$B$413,'4240 - IELCE'!D$3,Budget!$E$14:$E$413,'4240 - IELCE'!$S$1))</f>
        <v>0</v>
      </c>
      <c r="E6" s="43">
        <f>IF($A6="",0,SUMIFS(Budget!$I$14:$I$413,Budget!$A$14:$A$413,'4240 - IELCE'!$A6,Budget!$B$14:$B$413,'4240 - IELCE'!E$3,Budget!$E$14:$E$413,'4240 - IELCE'!$S$1))</f>
        <v>0</v>
      </c>
      <c r="F6" s="43">
        <f>IF($A6="",0,SUMIFS(Budget!$I$14:$I$413,Budget!$A$14:$A$413,'4240 - IELCE'!$A6,Budget!$B$14:$B$413,'4240 - IELCE'!F$3,Budget!$E$14:$E$413,'4240 - IELCE'!$S$1))</f>
        <v>0</v>
      </c>
      <c r="G6" s="43">
        <f>IF($A6="",0,SUMIFS(Budget!$I$14:$I$413,Budget!$A$14:$A$413,'4240 - IELCE'!$A6,Budget!$B$14:$B$413,'4240 - IELCE'!G$3,Budget!$E$14:$E$413,'4240 - IELCE'!$S$1))</f>
        <v>0</v>
      </c>
      <c r="H6" s="43">
        <f>IF($A6="",0,SUMIFS(Budget!$I$14:$I$413,Budget!$A$14:$A$413,'4240 - IELCE'!$A6,Budget!$B$14:$B$413,'4240 - IELCE'!H$3,Budget!$E$14:$E$413,'4240 - IELCE'!$S$1))</f>
        <v>0</v>
      </c>
      <c r="I6" s="43">
        <f>IF($A6="",0,SUMIFS(Budget!$I$14:$I$413,Budget!$A$14:$A$413,'4240 - IELCE'!$A6,Budget!$B$14:$B$413,'4240 - IELCE'!I$3,Budget!$E$14:$E$413,'4240 - IELCE'!$S$1))</f>
        <v>0</v>
      </c>
      <c r="J6" s="43">
        <f>IF($A6="",0,SUMIFS(Budget!$I$14:$I$413,Budget!$A$14:$A$413,'4240 - IELCE'!$A6,Budget!$B$14:$B$413,'4240 - IELCE'!J$3,Budget!$E$14:$E$413,'4240 - IELCE'!$S$1))</f>
        <v>0</v>
      </c>
      <c r="K6" s="43">
        <f>IF($A6="",0,SUMIFS(Budget!$I$14:$I$413,Budget!$A$14:$A$413,'4240 - IELCE'!$A6,Budget!$B$14:$B$413,'4240 - IELCE'!K$3,Budget!$E$14:$E$413,'4240 - IELCE'!$S$1))</f>
        <v>0</v>
      </c>
      <c r="L6" s="43">
        <f>IF($A6="",0,SUMIFS(Budget!$I$14:$I$413,Budget!$A$14:$A$413,'4240 - IELCE'!$A6,Budget!$B$14:$B$413,'4240 - IELCE'!L$3,Budget!$E$14:$E$413,'4240 - IELCE'!$S$1))</f>
        <v>0</v>
      </c>
      <c r="M6" s="16">
        <f t="shared" ref="M6:M31" si="0">SUM(C6:L6)</f>
        <v>0</v>
      </c>
    </row>
    <row r="7" spans="1:19" ht="42" x14ac:dyDescent="0.35">
      <c r="A7" s="41">
        <f>IF(Codes!A6="","",Codes!A6)</f>
        <v>2120</v>
      </c>
      <c r="B7" s="42" t="str">
        <f>+Codes!B6</f>
        <v>Guidance Services</v>
      </c>
      <c r="C7" s="43">
        <f>IF($A7="",0,SUMIFS(Budget!$I$14:$I$413,Budget!$A$14:$A$413,'4240 - IELCE'!$A7,Budget!$B$14:$B$413,'4240 - IELCE'!C$3,Budget!$E$14:$E$413,'4240 - IELCE'!$S$1))</f>
        <v>0</v>
      </c>
      <c r="D7" s="43">
        <f>IF($A7="",0,SUMIFS(Budget!$I$14:$I$413,Budget!$A$14:$A$413,'4240 - IELCE'!$A7,Budget!$B$14:$B$413,'4240 - IELCE'!D$3,Budget!$E$14:$E$413,'4240 - IELCE'!$S$1))</f>
        <v>0</v>
      </c>
      <c r="E7" s="43">
        <f>IF($A7="",0,SUMIFS(Budget!$I$14:$I$413,Budget!$A$14:$A$413,'4240 - IELCE'!$A7,Budget!$B$14:$B$413,'4240 - IELCE'!E$3,Budget!$E$14:$E$413,'4240 - IELCE'!$S$1))</f>
        <v>0</v>
      </c>
      <c r="F7" s="43">
        <f>IF($A7="",0,SUMIFS(Budget!$I$14:$I$413,Budget!$A$14:$A$413,'4240 - IELCE'!$A7,Budget!$B$14:$B$413,'4240 - IELCE'!F$3,Budget!$E$14:$E$413,'4240 - IELCE'!$S$1))</f>
        <v>0</v>
      </c>
      <c r="G7" s="43">
        <f>IF($A7="",0,SUMIFS(Budget!$I$14:$I$413,Budget!$A$14:$A$413,'4240 - IELCE'!$A7,Budget!$B$14:$B$413,'4240 - IELCE'!G$3,Budget!$E$14:$E$413,'4240 - IELCE'!$S$1))</f>
        <v>0</v>
      </c>
      <c r="H7" s="43">
        <f>IF($A7="",0,SUMIFS(Budget!$I$14:$I$413,Budget!$A$14:$A$413,'4240 - IELCE'!$A7,Budget!$B$14:$B$413,'4240 - IELCE'!H$3,Budget!$E$14:$E$413,'4240 - IELCE'!$S$1))</f>
        <v>0</v>
      </c>
      <c r="I7" s="43">
        <f>IF($A7="",0,SUMIFS(Budget!$I$14:$I$413,Budget!$A$14:$A$413,'4240 - IELCE'!$A7,Budget!$B$14:$B$413,'4240 - IELCE'!I$3,Budget!$E$14:$E$413,'4240 - IELCE'!$S$1))</f>
        <v>0</v>
      </c>
      <c r="J7" s="43">
        <f>IF($A7="",0,SUMIFS(Budget!$I$14:$I$413,Budget!$A$14:$A$413,'4240 - IELCE'!$A7,Budget!$B$14:$B$413,'4240 - IELCE'!J$3,Budget!$E$14:$E$413,'4240 - IELCE'!$S$1))</f>
        <v>0</v>
      </c>
      <c r="K7" s="43">
        <f>IF($A7="",0,SUMIFS(Budget!$I$14:$I$413,Budget!$A$14:$A$413,'4240 - IELCE'!$A7,Budget!$B$14:$B$413,'4240 - IELCE'!K$3,Budget!$E$14:$E$413,'4240 - IELCE'!$S$1))</f>
        <v>0</v>
      </c>
      <c r="L7" s="43">
        <f>IF($A7="",0,SUMIFS(Budget!$I$14:$I$413,Budget!$A$14:$A$413,'4240 - IELCE'!$A7,Budget!$B$14:$B$413,'4240 - IELCE'!L$3,Budget!$E$14:$E$413,'4240 - IELCE'!$S$1))</f>
        <v>0</v>
      </c>
      <c r="M7" s="16">
        <f t="shared" si="0"/>
        <v>0</v>
      </c>
    </row>
    <row r="8" spans="1:19" ht="42" x14ac:dyDescent="0.35">
      <c r="A8" s="41">
        <f>IF(Codes!A7="","",Codes!A7)</f>
        <v>2190</v>
      </c>
      <c r="B8" s="42" t="str">
        <f>+Codes!B7</f>
        <v>Other Support Services - Students</v>
      </c>
      <c r="C8" s="43">
        <f>IF($A8="",0,SUMIFS(Budget!$I$14:$I$413,Budget!$A$14:$A$413,'4240 - IELCE'!$A8,Budget!$B$14:$B$413,'4240 - IELCE'!C$3,Budget!$E$14:$E$413,'4240 - IELCE'!$S$1))</f>
        <v>0</v>
      </c>
      <c r="D8" s="43">
        <f>IF($A8="",0,SUMIFS(Budget!$I$14:$I$413,Budget!$A$14:$A$413,'4240 - IELCE'!$A8,Budget!$B$14:$B$413,'4240 - IELCE'!D$3,Budget!$E$14:$E$413,'4240 - IELCE'!$S$1))</f>
        <v>0</v>
      </c>
      <c r="E8" s="43">
        <f>IF($A8="",0,SUMIFS(Budget!$I$14:$I$413,Budget!$A$14:$A$413,'4240 - IELCE'!$A8,Budget!$B$14:$B$413,'4240 - IELCE'!E$3,Budget!$E$14:$E$413,'4240 - IELCE'!$S$1))</f>
        <v>0</v>
      </c>
      <c r="F8" s="43">
        <f>IF($A8="",0,SUMIFS(Budget!$I$14:$I$413,Budget!$A$14:$A$413,'4240 - IELCE'!$A8,Budget!$B$14:$B$413,'4240 - IELCE'!F$3,Budget!$E$14:$E$413,'4240 - IELCE'!$S$1))</f>
        <v>0</v>
      </c>
      <c r="G8" s="43">
        <f>IF($A8="",0,SUMIFS(Budget!$I$14:$I$413,Budget!$A$14:$A$413,'4240 - IELCE'!$A8,Budget!$B$14:$B$413,'4240 - IELCE'!G$3,Budget!$E$14:$E$413,'4240 - IELCE'!$S$1))</f>
        <v>0</v>
      </c>
      <c r="H8" s="43">
        <f>IF($A8="",0,SUMIFS(Budget!$I$14:$I$413,Budget!$A$14:$A$413,'4240 - IELCE'!$A8,Budget!$B$14:$B$413,'4240 - IELCE'!H$3,Budget!$E$14:$E$413,'4240 - IELCE'!$S$1))</f>
        <v>0</v>
      </c>
      <c r="I8" s="43">
        <f>IF($A8="",0,SUMIFS(Budget!$I$14:$I$413,Budget!$A$14:$A$413,'4240 - IELCE'!$A8,Budget!$B$14:$B$413,'4240 - IELCE'!I$3,Budget!$E$14:$E$413,'4240 - IELCE'!$S$1))</f>
        <v>0</v>
      </c>
      <c r="J8" s="43">
        <f>IF($A8="",0,SUMIFS(Budget!$I$14:$I$413,Budget!$A$14:$A$413,'4240 - IELCE'!$A8,Budget!$B$14:$B$413,'4240 - IELCE'!J$3,Budget!$E$14:$E$413,'4240 - IELCE'!$S$1))</f>
        <v>0</v>
      </c>
      <c r="K8" s="43">
        <f>IF($A8="",0,SUMIFS(Budget!$I$14:$I$413,Budget!$A$14:$A$413,'4240 - IELCE'!$A8,Budget!$B$14:$B$413,'4240 - IELCE'!K$3,Budget!$E$14:$E$413,'4240 - IELCE'!$S$1))</f>
        <v>0</v>
      </c>
      <c r="L8" s="43">
        <f>IF($A8="",0,SUMIFS(Budget!$I$14:$I$413,Budget!$A$14:$A$413,'4240 - IELCE'!$A8,Budget!$B$14:$B$413,'4240 - IELCE'!L$3,Budget!$E$14:$E$413,'4240 - IELCE'!$S$1))</f>
        <v>0</v>
      </c>
      <c r="M8" s="16">
        <f t="shared" si="0"/>
        <v>0</v>
      </c>
    </row>
    <row r="9" spans="1:19" ht="21" x14ac:dyDescent="0.35">
      <c r="A9" s="41">
        <f>IF(Codes!A8="","",Codes!A8)</f>
        <v>2212</v>
      </c>
      <c r="B9" s="42" t="str">
        <f>+Codes!B8</f>
        <v>Instruction and Curriculum Development</v>
      </c>
      <c r="C9" s="43">
        <f>IF($A9="",0,SUMIFS(Budget!$I$14:$I$413,Budget!$A$14:$A$413,'4240 - IELCE'!$A9,Budget!$B$14:$B$413,'4240 - IELCE'!C$3,Budget!$E$14:$E$413,'4240 - IELCE'!$S$1))</f>
        <v>0</v>
      </c>
      <c r="D9" s="43">
        <f>IF($A9="",0,SUMIFS(Budget!$I$14:$I$413,Budget!$A$14:$A$413,'4240 - IELCE'!$A9,Budget!$B$14:$B$413,'4240 - IELCE'!D$3,Budget!$E$14:$E$413,'4240 - IELCE'!$S$1))</f>
        <v>0</v>
      </c>
      <c r="E9" s="43">
        <f>IF($A9="",0,SUMIFS(Budget!$I$14:$I$413,Budget!$A$14:$A$413,'4240 - IELCE'!$A9,Budget!$B$14:$B$413,'4240 - IELCE'!E$3,Budget!$E$14:$E$413,'4240 - IELCE'!$S$1))</f>
        <v>0</v>
      </c>
      <c r="F9" s="43">
        <f>IF($A9="",0,SUMIFS(Budget!$I$14:$I$413,Budget!$A$14:$A$413,'4240 - IELCE'!$A9,Budget!$B$14:$B$413,'4240 - IELCE'!F$3,Budget!$E$14:$E$413,'4240 - IELCE'!$S$1))</f>
        <v>0</v>
      </c>
      <c r="G9" s="43">
        <f>IF($A9="",0,SUMIFS(Budget!$I$14:$I$413,Budget!$A$14:$A$413,'4240 - IELCE'!$A9,Budget!$B$14:$B$413,'4240 - IELCE'!G$3,Budget!$E$14:$E$413,'4240 - IELCE'!$S$1))</f>
        <v>0</v>
      </c>
      <c r="H9" s="43">
        <f>IF($A9="",0,SUMIFS(Budget!$I$14:$I$413,Budget!$A$14:$A$413,'4240 - IELCE'!$A9,Budget!$B$14:$B$413,'4240 - IELCE'!H$3,Budget!$E$14:$E$413,'4240 - IELCE'!$S$1))</f>
        <v>0</v>
      </c>
      <c r="I9" s="43">
        <f>IF($A9="",0,SUMIFS(Budget!$I$14:$I$413,Budget!$A$14:$A$413,'4240 - IELCE'!$A9,Budget!$B$14:$B$413,'4240 - IELCE'!I$3,Budget!$E$14:$E$413,'4240 - IELCE'!$S$1))</f>
        <v>0</v>
      </c>
      <c r="J9" s="43">
        <f>IF($A9="",0,SUMIFS(Budget!$I$14:$I$413,Budget!$A$14:$A$413,'4240 - IELCE'!$A9,Budget!$B$14:$B$413,'4240 - IELCE'!J$3,Budget!$E$14:$E$413,'4240 - IELCE'!$S$1))</f>
        <v>0</v>
      </c>
      <c r="K9" s="43">
        <f>IF($A9="",0,SUMIFS(Budget!$I$14:$I$413,Budget!$A$14:$A$413,'4240 - IELCE'!$A9,Budget!$B$14:$B$413,'4240 - IELCE'!K$3,Budget!$E$14:$E$413,'4240 - IELCE'!$S$1))</f>
        <v>0</v>
      </c>
      <c r="L9" s="43">
        <f>IF($A9="",0,SUMIFS(Budget!$I$14:$I$413,Budget!$A$14:$A$413,'4240 - IELCE'!$A9,Budget!$B$14:$B$413,'4240 - IELCE'!L$3,Budget!$E$14:$E$413,'4240 - IELCE'!$S$1))</f>
        <v>0</v>
      </c>
      <c r="M9" s="16">
        <f t="shared" si="0"/>
        <v>0</v>
      </c>
    </row>
    <row r="10" spans="1:19" ht="21" x14ac:dyDescent="0.35">
      <c r="A10" s="41">
        <f>IF(Codes!A9="","",Codes!A9)</f>
        <v>2213</v>
      </c>
      <c r="B10" s="42" t="str">
        <f>+Codes!B9</f>
        <v>Instructional Staff Training</v>
      </c>
      <c r="C10" s="43">
        <f>IF($A10="",0,SUMIFS(Budget!$I$14:$I$413,Budget!$A$14:$A$413,'4240 - IELCE'!$A10,Budget!$B$14:$B$413,'4240 - IELCE'!C$3,Budget!$E$14:$E$413,'4240 - IELCE'!$S$1))</f>
        <v>0</v>
      </c>
      <c r="D10" s="43">
        <f>IF($A10="",0,SUMIFS(Budget!$I$14:$I$413,Budget!$A$14:$A$413,'4240 - IELCE'!$A10,Budget!$B$14:$B$413,'4240 - IELCE'!D$3,Budget!$E$14:$E$413,'4240 - IELCE'!$S$1))</f>
        <v>0</v>
      </c>
      <c r="E10" s="43">
        <f>IF($A10="",0,SUMIFS(Budget!$I$14:$I$413,Budget!$A$14:$A$413,'4240 - IELCE'!$A10,Budget!$B$14:$B$413,'4240 - IELCE'!E$3,Budget!$E$14:$E$413,'4240 - IELCE'!$S$1))</f>
        <v>0</v>
      </c>
      <c r="F10" s="43">
        <f>IF($A10="",0,SUMIFS(Budget!$I$14:$I$413,Budget!$A$14:$A$413,'4240 - IELCE'!$A10,Budget!$B$14:$B$413,'4240 - IELCE'!F$3,Budget!$E$14:$E$413,'4240 - IELCE'!$S$1))</f>
        <v>0</v>
      </c>
      <c r="G10" s="43">
        <f>IF($A10="",0,SUMIFS(Budget!$I$14:$I$413,Budget!$A$14:$A$413,'4240 - IELCE'!$A10,Budget!$B$14:$B$413,'4240 - IELCE'!G$3,Budget!$E$14:$E$413,'4240 - IELCE'!$S$1))</f>
        <v>0</v>
      </c>
      <c r="H10" s="43">
        <f>IF($A10="",0,SUMIFS(Budget!$I$14:$I$413,Budget!$A$14:$A$413,'4240 - IELCE'!$A10,Budget!$B$14:$B$413,'4240 - IELCE'!H$3,Budget!$E$14:$E$413,'4240 - IELCE'!$S$1))</f>
        <v>0</v>
      </c>
      <c r="I10" s="43">
        <f>IF($A10="",0,SUMIFS(Budget!$I$14:$I$413,Budget!$A$14:$A$413,'4240 - IELCE'!$A10,Budget!$B$14:$B$413,'4240 - IELCE'!I$3,Budget!$E$14:$E$413,'4240 - IELCE'!$S$1))</f>
        <v>0</v>
      </c>
      <c r="J10" s="43">
        <f>IF($A10="",0,SUMIFS(Budget!$I$14:$I$413,Budget!$A$14:$A$413,'4240 - IELCE'!$A10,Budget!$B$14:$B$413,'4240 - IELCE'!J$3,Budget!$E$14:$E$413,'4240 - IELCE'!$S$1))</f>
        <v>0</v>
      </c>
      <c r="K10" s="43">
        <f>IF($A10="",0,SUMIFS(Budget!$I$14:$I$413,Budget!$A$14:$A$413,'4240 - IELCE'!$A10,Budget!$B$14:$B$413,'4240 - IELCE'!K$3,Budget!$E$14:$E$413,'4240 - IELCE'!$S$1))</f>
        <v>0</v>
      </c>
      <c r="L10" s="43">
        <f>IF($A10="",0,SUMIFS(Budget!$I$14:$I$413,Budget!$A$14:$A$413,'4240 - IELCE'!$A10,Budget!$B$14:$B$413,'4240 - IELCE'!L$3,Budget!$E$14:$E$413,'4240 - IELCE'!$S$1))</f>
        <v>0</v>
      </c>
      <c r="M10" s="16">
        <f t="shared" si="0"/>
        <v>0</v>
      </c>
    </row>
    <row r="11" spans="1:19" ht="21" x14ac:dyDescent="0.35">
      <c r="A11" s="41">
        <f>IF(Codes!A10="","",Codes!A10)</f>
        <v>2219</v>
      </c>
      <c r="B11" s="42" t="str">
        <f>+Codes!B10</f>
        <v>Other Improvement of Instruction Services</v>
      </c>
      <c r="C11" s="43">
        <f>IF($A11="",0,SUMIFS(Budget!$I$14:$I$413,Budget!$A$14:$A$413,'4240 - IELCE'!$A11,Budget!$B$14:$B$413,'4240 - IELCE'!C$3,Budget!$E$14:$E$413,'4240 - IELCE'!$S$1))</f>
        <v>0</v>
      </c>
      <c r="D11" s="43">
        <f>IF($A11="",0,SUMIFS(Budget!$I$14:$I$413,Budget!$A$14:$A$413,'4240 - IELCE'!$A11,Budget!$B$14:$B$413,'4240 - IELCE'!D$3,Budget!$E$14:$E$413,'4240 - IELCE'!$S$1))</f>
        <v>0</v>
      </c>
      <c r="E11" s="43">
        <f>IF($A11="",0,SUMIFS(Budget!$I$14:$I$413,Budget!$A$14:$A$413,'4240 - IELCE'!$A11,Budget!$B$14:$B$413,'4240 - IELCE'!E$3,Budget!$E$14:$E$413,'4240 - IELCE'!$S$1))</f>
        <v>0</v>
      </c>
      <c r="F11" s="43">
        <f>IF($A11="",0,SUMIFS(Budget!$I$14:$I$413,Budget!$A$14:$A$413,'4240 - IELCE'!$A11,Budget!$B$14:$B$413,'4240 - IELCE'!F$3,Budget!$E$14:$E$413,'4240 - IELCE'!$S$1))</f>
        <v>0</v>
      </c>
      <c r="G11" s="43">
        <f>IF($A11="",0,SUMIFS(Budget!$I$14:$I$413,Budget!$A$14:$A$413,'4240 - IELCE'!$A11,Budget!$B$14:$B$413,'4240 - IELCE'!G$3,Budget!$E$14:$E$413,'4240 - IELCE'!$S$1))</f>
        <v>0</v>
      </c>
      <c r="H11" s="43">
        <f>IF($A11="",0,SUMIFS(Budget!$I$14:$I$413,Budget!$A$14:$A$413,'4240 - IELCE'!$A11,Budget!$B$14:$B$413,'4240 - IELCE'!H$3,Budget!$E$14:$E$413,'4240 - IELCE'!$S$1))</f>
        <v>0</v>
      </c>
      <c r="I11" s="43">
        <f>IF($A11="",0,SUMIFS(Budget!$I$14:$I$413,Budget!$A$14:$A$413,'4240 - IELCE'!$A11,Budget!$B$14:$B$413,'4240 - IELCE'!I$3,Budget!$E$14:$E$413,'4240 - IELCE'!$S$1))</f>
        <v>0</v>
      </c>
      <c r="J11" s="43">
        <f>IF($A11="",0,SUMIFS(Budget!$I$14:$I$413,Budget!$A$14:$A$413,'4240 - IELCE'!$A11,Budget!$B$14:$B$413,'4240 - IELCE'!J$3,Budget!$E$14:$E$413,'4240 - IELCE'!$S$1))</f>
        <v>0</v>
      </c>
      <c r="K11" s="43">
        <f>IF($A11="",0,SUMIFS(Budget!$I$14:$I$413,Budget!$A$14:$A$413,'4240 - IELCE'!$A11,Budget!$B$14:$B$413,'4240 - IELCE'!K$3,Budget!$E$14:$E$413,'4240 - IELCE'!$S$1))</f>
        <v>0</v>
      </c>
      <c r="L11" s="43">
        <f>IF($A11="",0,SUMIFS(Budget!$I$14:$I$413,Budget!$A$14:$A$413,'4240 - IELCE'!$A11,Budget!$B$14:$B$413,'4240 - IELCE'!L$3,Budget!$E$14:$E$413,'4240 - IELCE'!$S$1))</f>
        <v>0</v>
      </c>
      <c r="M11" s="16">
        <f t="shared" si="0"/>
        <v>0</v>
      </c>
    </row>
    <row r="12" spans="1:19" ht="21" x14ac:dyDescent="0.35">
      <c r="A12" s="41">
        <f>IF(Codes!A11="","",Codes!A11)</f>
        <v>2230</v>
      </c>
      <c r="B12" s="42" t="str">
        <f>+Codes!B11</f>
        <v>Instruction - Related Technology</v>
      </c>
      <c r="C12" s="43">
        <f>IF($A12="",0,SUMIFS(Budget!$I$14:$I$413,Budget!$A$14:$A$413,'4240 - IELCE'!$A12,Budget!$B$14:$B$413,'4240 - IELCE'!C$3,Budget!$E$14:$E$413,'4240 - IELCE'!$S$1))</f>
        <v>0</v>
      </c>
      <c r="D12" s="43">
        <f>IF($A12="",0,SUMIFS(Budget!$I$14:$I$413,Budget!$A$14:$A$413,'4240 - IELCE'!$A12,Budget!$B$14:$B$413,'4240 - IELCE'!D$3,Budget!$E$14:$E$413,'4240 - IELCE'!$S$1))</f>
        <v>0</v>
      </c>
      <c r="E12" s="43">
        <f>IF($A12="",0,SUMIFS(Budget!$I$14:$I$413,Budget!$A$14:$A$413,'4240 - IELCE'!$A12,Budget!$B$14:$B$413,'4240 - IELCE'!E$3,Budget!$E$14:$E$413,'4240 - IELCE'!$S$1))</f>
        <v>0</v>
      </c>
      <c r="F12" s="43">
        <f>IF($A12="",0,SUMIFS(Budget!$I$14:$I$413,Budget!$A$14:$A$413,'4240 - IELCE'!$A12,Budget!$B$14:$B$413,'4240 - IELCE'!F$3,Budget!$E$14:$E$413,'4240 - IELCE'!$S$1))</f>
        <v>0</v>
      </c>
      <c r="G12" s="43">
        <f>IF($A12="",0,SUMIFS(Budget!$I$14:$I$413,Budget!$A$14:$A$413,'4240 - IELCE'!$A12,Budget!$B$14:$B$413,'4240 - IELCE'!G$3,Budget!$E$14:$E$413,'4240 - IELCE'!$S$1))</f>
        <v>0</v>
      </c>
      <c r="H12" s="43">
        <f>IF($A12="",0,SUMIFS(Budget!$I$14:$I$413,Budget!$A$14:$A$413,'4240 - IELCE'!$A12,Budget!$B$14:$B$413,'4240 - IELCE'!H$3,Budget!$E$14:$E$413,'4240 - IELCE'!$S$1))</f>
        <v>0</v>
      </c>
      <c r="I12" s="43">
        <f>IF($A12="",0,SUMIFS(Budget!$I$14:$I$413,Budget!$A$14:$A$413,'4240 - IELCE'!$A12,Budget!$B$14:$B$413,'4240 - IELCE'!I$3,Budget!$E$14:$E$413,'4240 - IELCE'!$S$1))</f>
        <v>0</v>
      </c>
      <c r="J12" s="43">
        <f>IF($A12="",0,SUMIFS(Budget!$I$14:$I$413,Budget!$A$14:$A$413,'4240 - IELCE'!$A12,Budget!$B$14:$B$413,'4240 - IELCE'!J$3,Budget!$E$14:$E$413,'4240 - IELCE'!$S$1))</f>
        <v>0</v>
      </c>
      <c r="K12" s="43">
        <f>IF($A12="",0,SUMIFS(Budget!$I$14:$I$413,Budget!$A$14:$A$413,'4240 - IELCE'!$A12,Budget!$B$14:$B$413,'4240 - IELCE'!K$3,Budget!$E$14:$E$413,'4240 - IELCE'!$S$1))</f>
        <v>0</v>
      </c>
      <c r="L12" s="43">
        <f>IF($A12="",0,SUMIFS(Budget!$I$14:$I$413,Budget!$A$14:$A$413,'4240 - IELCE'!$A12,Budget!$B$14:$B$413,'4240 - IELCE'!L$3,Budget!$E$14:$E$413,'4240 - IELCE'!$S$1))</f>
        <v>0</v>
      </c>
      <c r="M12" s="16">
        <f t="shared" si="0"/>
        <v>0</v>
      </c>
    </row>
    <row r="13" spans="1:19" ht="21" x14ac:dyDescent="0.35">
      <c r="A13" s="41">
        <f>IF(Codes!A12="","",Codes!A12)</f>
        <v>2240</v>
      </c>
      <c r="B13" s="42" t="str">
        <f>+Codes!B12</f>
        <v>Academic Student Assessment</v>
      </c>
      <c r="C13" s="43">
        <f>IF($A13="",0,SUMIFS(Budget!$I$14:$I$413,Budget!$A$14:$A$413,'4240 - IELCE'!$A13,Budget!$B$14:$B$413,'4240 - IELCE'!C$3,Budget!$E$14:$E$413,'4240 - IELCE'!$S$1))</f>
        <v>0</v>
      </c>
      <c r="D13" s="43">
        <f>IF($A13="",0,SUMIFS(Budget!$I$14:$I$413,Budget!$A$14:$A$413,'4240 - IELCE'!$A13,Budget!$B$14:$B$413,'4240 - IELCE'!D$3,Budget!$E$14:$E$413,'4240 - IELCE'!$S$1))</f>
        <v>0</v>
      </c>
      <c r="E13" s="43">
        <f>IF($A13="",0,SUMIFS(Budget!$I$14:$I$413,Budget!$A$14:$A$413,'4240 - IELCE'!$A13,Budget!$B$14:$B$413,'4240 - IELCE'!E$3,Budget!$E$14:$E$413,'4240 - IELCE'!$S$1))</f>
        <v>0</v>
      </c>
      <c r="F13" s="43">
        <f>IF($A13="",0,SUMIFS(Budget!$I$14:$I$413,Budget!$A$14:$A$413,'4240 - IELCE'!$A13,Budget!$B$14:$B$413,'4240 - IELCE'!F$3,Budget!$E$14:$E$413,'4240 - IELCE'!$S$1))</f>
        <v>0</v>
      </c>
      <c r="G13" s="43">
        <f>IF($A13="",0,SUMIFS(Budget!$I$14:$I$413,Budget!$A$14:$A$413,'4240 - IELCE'!$A13,Budget!$B$14:$B$413,'4240 - IELCE'!G$3,Budget!$E$14:$E$413,'4240 - IELCE'!$S$1))</f>
        <v>0</v>
      </c>
      <c r="H13" s="43">
        <f>IF($A13="",0,SUMIFS(Budget!$I$14:$I$413,Budget!$A$14:$A$413,'4240 - IELCE'!$A13,Budget!$B$14:$B$413,'4240 - IELCE'!H$3,Budget!$E$14:$E$413,'4240 - IELCE'!$S$1))</f>
        <v>0</v>
      </c>
      <c r="I13" s="43">
        <f>IF($A13="",0,SUMIFS(Budget!$I$14:$I$413,Budget!$A$14:$A$413,'4240 - IELCE'!$A13,Budget!$B$14:$B$413,'4240 - IELCE'!I$3,Budget!$E$14:$E$413,'4240 - IELCE'!$S$1))</f>
        <v>0</v>
      </c>
      <c r="J13" s="43">
        <f>IF($A13="",0,SUMIFS(Budget!$I$14:$I$413,Budget!$A$14:$A$413,'4240 - IELCE'!$A13,Budget!$B$14:$B$413,'4240 - IELCE'!J$3,Budget!$E$14:$E$413,'4240 - IELCE'!$S$1))</f>
        <v>0</v>
      </c>
      <c r="K13" s="43">
        <f>IF($A13="",0,SUMIFS(Budget!$I$14:$I$413,Budget!$A$14:$A$413,'4240 - IELCE'!$A13,Budget!$B$14:$B$413,'4240 - IELCE'!K$3,Budget!$E$14:$E$413,'4240 - IELCE'!$S$1))</f>
        <v>0</v>
      </c>
      <c r="L13" s="43">
        <f>IF($A13="",0,SUMIFS(Budget!$I$14:$I$413,Budget!$A$14:$A$413,'4240 - IELCE'!$A13,Budget!$B$14:$B$413,'4240 - IELCE'!L$3,Budget!$E$14:$E$413,'4240 - IELCE'!$S$1))</f>
        <v>0</v>
      </c>
      <c r="M13" s="16">
        <f t="shared" si="0"/>
        <v>0</v>
      </c>
    </row>
    <row r="14" spans="1:19" ht="42" x14ac:dyDescent="0.35">
      <c r="A14" s="41">
        <f>IF(Codes!A13="","",Codes!A13)</f>
        <v>2290</v>
      </c>
      <c r="B14" s="42" t="str">
        <f>+Codes!B13</f>
        <v>Other Support Services - Instructional Staff</v>
      </c>
      <c r="C14" s="43">
        <f>IF($A14="",0,SUMIFS(Budget!$I$14:$I$413,Budget!$A$14:$A$413,'4240 - IELCE'!$A14,Budget!$B$14:$B$413,'4240 - IELCE'!C$3,Budget!$E$14:$E$413,'4240 - IELCE'!$S$1))</f>
        <v>0</v>
      </c>
      <c r="D14" s="43">
        <f>IF($A14="",0,SUMIFS(Budget!$I$14:$I$413,Budget!$A$14:$A$413,'4240 - IELCE'!$A14,Budget!$B$14:$B$413,'4240 - IELCE'!D$3,Budget!$E$14:$E$413,'4240 - IELCE'!$S$1))</f>
        <v>0</v>
      </c>
      <c r="E14" s="43">
        <f>IF($A14="",0,SUMIFS(Budget!$I$14:$I$413,Budget!$A$14:$A$413,'4240 - IELCE'!$A14,Budget!$B$14:$B$413,'4240 - IELCE'!E$3,Budget!$E$14:$E$413,'4240 - IELCE'!$S$1))</f>
        <v>0</v>
      </c>
      <c r="F14" s="43">
        <f>IF($A14="",0,SUMIFS(Budget!$I$14:$I$413,Budget!$A$14:$A$413,'4240 - IELCE'!$A14,Budget!$B$14:$B$413,'4240 - IELCE'!F$3,Budget!$E$14:$E$413,'4240 - IELCE'!$S$1))</f>
        <v>0</v>
      </c>
      <c r="G14" s="43">
        <f>IF($A14="",0,SUMIFS(Budget!$I$14:$I$413,Budget!$A$14:$A$413,'4240 - IELCE'!$A14,Budget!$B$14:$B$413,'4240 - IELCE'!G$3,Budget!$E$14:$E$413,'4240 - IELCE'!$S$1))</f>
        <v>0</v>
      </c>
      <c r="H14" s="43">
        <f>IF($A14="",0,SUMIFS(Budget!$I$14:$I$413,Budget!$A$14:$A$413,'4240 - IELCE'!$A14,Budget!$B$14:$B$413,'4240 - IELCE'!H$3,Budget!$E$14:$E$413,'4240 - IELCE'!$S$1))</f>
        <v>0</v>
      </c>
      <c r="I14" s="43">
        <f>IF($A14="",0,SUMIFS(Budget!$I$14:$I$413,Budget!$A$14:$A$413,'4240 - IELCE'!$A14,Budget!$B$14:$B$413,'4240 - IELCE'!I$3,Budget!$E$14:$E$413,'4240 - IELCE'!$S$1))</f>
        <v>0</v>
      </c>
      <c r="J14" s="43">
        <f>IF($A14="",0,SUMIFS(Budget!$I$14:$I$413,Budget!$A$14:$A$413,'4240 - IELCE'!$A14,Budget!$B$14:$B$413,'4240 - IELCE'!J$3,Budget!$E$14:$E$413,'4240 - IELCE'!$S$1))</f>
        <v>0</v>
      </c>
      <c r="K14" s="43">
        <f>IF($A14="",0,SUMIFS(Budget!$I$14:$I$413,Budget!$A$14:$A$413,'4240 - IELCE'!$A14,Budget!$B$14:$B$413,'4240 - IELCE'!K$3,Budget!$E$14:$E$413,'4240 - IELCE'!$S$1))</f>
        <v>0</v>
      </c>
      <c r="L14" s="43">
        <f>IF($A14="",0,SUMIFS(Budget!$I$14:$I$413,Budget!$A$14:$A$413,'4240 - IELCE'!$A14,Budget!$B$14:$B$413,'4240 - IELCE'!L$3,Budget!$E$14:$E$413,'4240 - IELCE'!$S$1))</f>
        <v>0</v>
      </c>
      <c r="M14" s="16">
        <f t="shared" si="0"/>
        <v>0</v>
      </c>
    </row>
    <row r="15" spans="1:19" ht="21" x14ac:dyDescent="0.35">
      <c r="A15" s="41">
        <f>IF(Codes!A14="","",Codes!A14)</f>
        <v>2410</v>
      </c>
      <c r="B15" s="42" t="str">
        <f>+Codes!B14</f>
        <v>Office of the Principal</v>
      </c>
      <c r="C15" s="43">
        <f>IF($A15="",0,SUMIFS(Budget!$I$14:$I$413,Budget!$A$14:$A$413,'4240 - IELCE'!$A15,Budget!$B$14:$B$413,'4240 - IELCE'!C$3,Budget!$E$14:$E$413,'4240 - IELCE'!$S$1))</f>
        <v>0</v>
      </c>
      <c r="D15" s="43">
        <f>IF($A15="",0,SUMIFS(Budget!$I$14:$I$413,Budget!$A$14:$A$413,'4240 - IELCE'!$A15,Budget!$B$14:$B$413,'4240 - IELCE'!D$3,Budget!$E$14:$E$413,'4240 - IELCE'!$S$1))</f>
        <v>0</v>
      </c>
      <c r="E15" s="43">
        <f>IF($A15="",0,SUMIFS(Budget!$I$14:$I$413,Budget!$A$14:$A$413,'4240 - IELCE'!$A15,Budget!$B$14:$B$413,'4240 - IELCE'!E$3,Budget!$E$14:$E$413,'4240 - IELCE'!$S$1))</f>
        <v>0</v>
      </c>
      <c r="F15" s="43">
        <f>IF($A15="",0,SUMIFS(Budget!$I$14:$I$413,Budget!$A$14:$A$413,'4240 - IELCE'!$A15,Budget!$B$14:$B$413,'4240 - IELCE'!F$3,Budget!$E$14:$E$413,'4240 - IELCE'!$S$1))</f>
        <v>0</v>
      </c>
      <c r="G15" s="43">
        <f>IF($A15="",0,SUMIFS(Budget!$I$14:$I$413,Budget!$A$14:$A$413,'4240 - IELCE'!$A15,Budget!$B$14:$B$413,'4240 - IELCE'!G$3,Budget!$E$14:$E$413,'4240 - IELCE'!$S$1))</f>
        <v>0</v>
      </c>
      <c r="H15" s="43">
        <f>IF($A15="",0,SUMIFS(Budget!$I$14:$I$413,Budget!$A$14:$A$413,'4240 - IELCE'!$A15,Budget!$B$14:$B$413,'4240 - IELCE'!H$3,Budget!$E$14:$E$413,'4240 - IELCE'!$S$1))</f>
        <v>0</v>
      </c>
      <c r="I15" s="43">
        <f>IF($A15="",0,SUMIFS(Budget!$I$14:$I$413,Budget!$A$14:$A$413,'4240 - IELCE'!$A15,Budget!$B$14:$B$413,'4240 - IELCE'!I$3,Budget!$E$14:$E$413,'4240 - IELCE'!$S$1))</f>
        <v>0</v>
      </c>
      <c r="J15" s="43">
        <f>IF($A15="",0,SUMIFS(Budget!$I$14:$I$413,Budget!$A$14:$A$413,'4240 - IELCE'!$A15,Budget!$B$14:$B$413,'4240 - IELCE'!J$3,Budget!$E$14:$E$413,'4240 - IELCE'!$S$1))</f>
        <v>0</v>
      </c>
      <c r="K15" s="43">
        <f>IF($A15="",0,SUMIFS(Budget!$I$14:$I$413,Budget!$A$14:$A$413,'4240 - IELCE'!$A15,Budget!$B$14:$B$413,'4240 - IELCE'!K$3,Budget!$E$14:$E$413,'4240 - IELCE'!$S$1))</f>
        <v>0</v>
      </c>
      <c r="L15" s="43">
        <f>IF($A15="",0,SUMIFS(Budget!$I$14:$I$413,Budget!$A$14:$A$413,'4240 - IELCE'!$A15,Budget!$B$14:$B$413,'4240 - IELCE'!L$3,Budget!$E$14:$E$413,'4240 - IELCE'!$S$1))</f>
        <v>0</v>
      </c>
      <c r="M15" s="16">
        <f t="shared" si="0"/>
        <v>0</v>
      </c>
    </row>
    <row r="16" spans="1:19" ht="21" x14ac:dyDescent="0.35">
      <c r="A16" s="41">
        <f>IF(Codes!A15="","",Codes!A15)</f>
        <v>2495</v>
      </c>
      <c r="B16" s="42" t="str">
        <f>+Codes!B15</f>
        <v>Administration of Grants</v>
      </c>
      <c r="C16" s="43">
        <f>IF($A16="",0,SUMIFS(Budget!$I$14:$I$413,Budget!$A$14:$A$413,'4240 - IELCE'!$A16,Budget!$B$14:$B$413,'4240 - IELCE'!C$3,Budget!$E$14:$E$413,'4240 - IELCE'!$S$1))</f>
        <v>0</v>
      </c>
      <c r="D16" s="43">
        <f>IF($A16="",0,SUMIFS(Budget!$I$14:$I$413,Budget!$A$14:$A$413,'4240 - IELCE'!$A16,Budget!$B$14:$B$413,'4240 - IELCE'!D$3,Budget!$E$14:$E$413,'4240 - IELCE'!$S$1))</f>
        <v>0</v>
      </c>
      <c r="E16" s="43">
        <f>IF($A16="",0,SUMIFS(Budget!$I$14:$I$413,Budget!$A$14:$A$413,'4240 - IELCE'!$A16,Budget!$B$14:$B$413,'4240 - IELCE'!E$3,Budget!$E$14:$E$413,'4240 - IELCE'!$S$1))</f>
        <v>0</v>
      </c>
      <c r="F16" s="43">
        <f>IF($A16="",0,SUMIFS(Budget!$I$14:$I$413,Budget!$A$14:$A$413,'4240 - IELCE'!$A16,Budget!$B$14:$B$413,'4240 - IELCE'!F$3,Budget!$E$14:$E$413,'4240 - IELCE'!$S$1))</f>
        <v>0</v>
      </c>
      <c r="G16" s="43">
        <f>IF($A16="",0,SUMIFS(Budget!$I$14:$I$413,Budget!$A$14:$A$413,'4240 - IELCE'!$A16,Budget!$B$14:$B$413,'4240 - IELCE'!G$3,Budget!$E$14:$E$413,'4240 - IELCE'!$S$1))</f>
        <v>0</v>
      </c>
      <c r="H16" s="43">
        <f>IF($A16="",0,SUMIFS(Budget!$I$14:$I$413,Budget!$A$14:$A$413,'4240 - IELCE'!$A16,Budget!$B$14:$B$413,'4240 - IELCE'!H$3,Budget!$E$14:$E$413,'4240 - IELCE'!$S$1))</f>
        <v>0</v>
      </c>
      <c r="I16" s="43">
        <f>IF($A16="",0,SUMIFS(Budget!$I$14:$I$413,Budget!$A$14:$A$413,'4240 - IELCE'!$A16,Budget!$B$14:$B$413,'4240 - IELCE'!I$3,Budget!$E$14:$E$413,'4240 - IELCE'!$S$1))</f>
        <v>0</v>
      </c>
      <c r="J16" s="43">
        <f>IF($A16="",0,SUMIFS(Budget!$I$14:$I$413,Budget!$A$14:$A$413,'4240 - IELCE'!$A16,Budget!$B$14:$B$413,'4240 - IELCE'!J$3,Budget!$E$14:$E$413,'4240 - IELCE'!$S$1))</f>
        <v>0</v>
      </c>
      <c r="K16" s="43">
        <f>IF($A16="",0,SUMIFS(Budget!$I$14:$I$413,Budget!$A$14:$A$413,'4240 - IELCE'!$A16,Budget!$B$14:$B$413,'4240 - IELCE'!K$3,Budget!$E$14:$E$413,'4240 - IELCE'!$S$1))</f>
        <v>0</v>
      </c>
      <c r="L16" s="43">
        <f>IF($A16="",0,SUMIFS(Budget!$I$14:$I$413,Budget!$A$14:$A$413,'4240 - IELCE'!$A16,Budget!$B$14:$B$413,'4240 - IELCE'!L$3,Budget!$E$14:$E$413,'4240 - IELCE'!$S$1))</f>
        <v>0</v>
      </c>
      <c r="M16" s="16">
        <f t="shared" si="0"/>
        <v>0</v>
      </c>
    </row>
    <row r="17" spans="1:13" ht="21" x14ac:dyDescent="0.35">
      <c r="A17" s="41">
        <f>IF(Codes!A16="","",Codes!A16)</f>
        <v>2570</v>
      </c>
      <c r="B17" s="42" t="str">
        <f>+Codes!B16</f>
        <v>Personnel Services</v>
      </c>
      <c r="C17" s="43">
        <f>IF($A17="",0,SUMIFS(Budget!$I$14:$I$413,Budget!$A$14:$A$413,'4240 - IELCE'!$A17,Budget!$B$14:$B$413,'4240 - IELCE'!C$3,Budget!$E$14:$E$413,'4240 - IELCE'!$S$1))</f>
        <v>0</v>
      </c>
      <c r="D17" s="43">
        <f>IF($A17="",0,SUMIFS(Budget!$I$14:$I$413,Budget!$A$14:$A$413,'4240 - IELCE'!$A17,Budget!$B$14:$B$413,'4240 - IELCE'!D$3,Budget!$E$14:$E$413,'4240 - IELCE'!$S$1))</f>
        <v>0</v>
      </c>
      <c r="E17" s="43">
        <f>IF($A17="",0,SUMIFS(Budget!$I$14:$I$413,Budget!$A$14:$A$413,'4240 - IELCE'!$A17,Budget!$B$14:$B$413,'4240 - IELCE'!E$3,Budget!$E$14:$E$413,'4240 - IELCE'!$S$1))</f>
        <v>0</v>
      </c>
      <c r="F17" s="43">
        <f>IF($A17="",0,SUMIFS(Budget!$I$14:$I$413,Budget!$A$14:$A$413,'4240 - IELCE'!$A17,Budget!$B$14:$B$413,'4240 - IELCE'!F$3,Budget!$E$14:$E$413,'4240 - IELCE'!$S$1))</f>
        <v>0</v>
      </c>
      <c r="G17" s="43">
        <f>IF($A17="",0,SUMIFS(Budget!$I$14:$I$413,Budget!$A$14:$A$413,'4240 - IELCE'!$A17,Budget!$B$14:$B$413,'4240 - IELCE'!G$3,Budget!$E$14:$E$413,'4240 - IELCE'!$S$1))</f>
        <v>0</v>
      </c>
      <c r="H17" s="43">
        <f>IF($A17="",0,SUMIFS(Budget!$I$14:$I$413,Budget!$A$14:$A$413,'4240 - IELCE'!$A17,Budget!$B$14:$B$413,'4240 - IELCE'!H$3,Budget!$E$14:$E$413,'4240 - IELCE'!$S$1))</f>
        <v>0</v>
      </c>
      <c r="I17" s="43">
        <f>IF($A17="",0,SUMIFS(Budget!$I$14:$I$413,Budget!$A$14:$A$413,'4240 - IELCE'!$A17,Budget!$B$14:$B$413,'4240 - IELCE'!I$3,Budget!$E$14:$E$413,'4240 - IELCE'!$S$1))</f>
        <v>0</v>
      </c>
      <c r="J17" s="43">
        <f>IF($A17="",0,SUMIFS(Budget!$I$14:$I$413,Budget!$A$14:$A$413,'4240 - IELCE'!$A17,Budget!$B$14:$B$413,'4240 - IELCE'!J$3,Budget!$E$14:$E$413,'4240 - IELCE'!$S$1))</f>
        <v>0</v>
      </c>
      <c r="K17" s="43">
        <f>IF($A17="",0,SUMIFS(Budget!$I$14:$I$413,Budget!$A$14:$A$413,'4240 - IELCE'!$A17,Budget!$B$14:$B$413,'4240 - IELCE'!K$3,Budget!$E$14:$E$413,'4240 - IELCE'!$S$1))</f>
        <v>0</v>
      </c>
      <c r="L17" s="43">
        <f>IF($A17="",0,SUMIFS(Budget!$I$14:$I$413,Budget!$A$14:$A$413,'4240 - IELCE'!$A17,Budget!$B$14:$B$413,'4240 - IELCE'!L$3,Budget!$E$14:$E$413,'4240 - IELCE'!$S$1))</f>
        <v>0</v>
      </c>
      <c r="M17" s="16">
        <f t="shared" si="0"/>
        <v>0</v>
      </c>
    </row>
    <row r="18" spans="1:13" ht="21" x14ac:dyDescent="0.35">
      <c r="A18" s="41">
        <f>IF(Codes!A17="","",Codes!A17)</f>
        <v>2600</v>
      </c>
      <c r="B18" s="42" t="str">
        <f>+Codes!B17</f>
        <v>Operation and Maintenance of Plant</v>
      </c>
      <c r="C18" s="43">
        <f>IF($A18="",0,SUMIFS(Budget!$I$14:$I$413,Budget!$A$14:$A$413,'4240 - IELCE'!$A18,Budget!$B$14:$B$413,'4240 - IELCE'!C$3,Budget!$E$14:$E$413,'4240 - IELCE'!$S$1))</f>
        <v>0</v>
      </c>
      <c r="D18" s="43">
        <f>IF($A18="",0,SUMIFS(Budget!$I$14:$I$413,Budget!$A$14:$A$413,'4240 - IELCE'!$A18,Budget!$B$14:$B$413,'4240 - IELCE'!D$3,Budget!$E$14:$E$413,'4240 - IELCE'!$S$1))</f>
        <v>0</v>
      </c>
      <c r="E18" s="43">
        <f>IF($A18="",0,SUMIFS(Budget!$I$14:$I$413,Budget!$A$14:$A$413,'4240 - IELCE'!$A18,Budget!$B$14:$B$413,'4240 - IELCE'!E$3,Budget!$E$14:$E$413,'4240 - IELCE'!$S$1))</f>
        <v>0</v>
      </c>
      <c r="F18" s="43">
        <f>IF($A18="",0,SUMIFS(Budget!$I$14:$I$413,Budget!$A$14:$A$413,'4240 - IELCE'!$A18,Budget!$B$14:$B$413,'4240 - IELCE'!F$3,Budget!$E$14:$E$413,'4240 - IELCE'!$S$1))</f>
        <v>0</v>
      </c>
      <c r="G18" s="43">
        <f>IF($A18="",0,SUMIFS(Budget!$I$14:$I$413,Budget!$A$14:$A$413,'4240 - IELCE'!$A18,Budget!$B$14:$B$413,'4240 - IELCE'!G$3,Budget!$E$14:$E$413,'4240 - IELCE'!$S$1))</f>
        <v>0</v>
      </c>
      <c r="H18" s="43">
        <f>IF($A18="",0,SUMIFS(Budget!$I$14:$I$413,Budget!$A$14:$A$413,'4240 - IELCE'!$A18,Budget!$B$14:$B$413,'4240 - IELCE'!H$3,Budget!$E$14:$E$413,'4240 - IELCE'!$S$1))</f>
        <v>0</v>
      </c>
      <c r="I18" s="43">
        <f>IF($A18="",0,SUMIFS(Budget!$I$14:$I$413,Budget!$A$14:$A$413,'4240 - IELCE'!$A18,Budget!$B$14:$B$413,'4240 - IELCE'!I$3,Budget!$E$14:$E$413,'4240 - IELCE'!$S$1))</f>
        <v>0</v>
      </c>
      <c r="J18" s="43">
        <f>IF($A18="",0,SUMIFS(Budget!$I$14:$I$413,Budget!$A$14:$A$413,'4240 - IELCE'!$A18,Budget!$B$14:$B$413,'4240 - IELCE'!J$3,Budget!$E$14:$E$413,'4240 - IELCE'!$S$1))</f>
        <v>0</v>
      </c>
      <c r="K18" s="43">
        <f>IF($A18="",0,SUMIFS(Budget!$I$14:$I$413,Budget!$A$14:$A$413,'4240 - IELCE'!$A18,Budget!$B$14:$B$413,'4240 - IELCE'!K$3,Budget!$E$14:$E$413,'4240 - IELCE'!$S$1))</f>
        <v>0</v>
      </c>
      <c r="L18" s="43">
        <f>IF($A18="",0,SUMIFS(Budget!$I$14:$I$413,Budget!$A$14:$A$413,'4240 - IELCE'!$A18,Budget!$B$14:$B$413,'4240 - IELCE'!L$3,Budget!$E$14:$E$413,'4240 - IELCE'!$S$1))</f>
        <v>0</v>
      </c>
      <c r="M18" s="16">
        <f t="shared" si="0"/>
        <v>0</v>
      </c>
    </row>
    <row r="19" spans="1:13" ht="42" x14ac:dyDescent="0.35">
      <c r="A19" s="41">
        <f>IF(Codes!A18="","",Codes!A18)</f>
        <v>2680</v>
      </c>
      <c r="B19" s="42" t="str">
        <f>+Codes!B18</f>
        <v>Other Operation and Maintenance of Plant</v>
      </c>
      <c r="C19" s="43">
        <f>IF($A19="",0,SUMIFS(Budget!$I$14:$I$413,Budget!$A$14:$A$413,'4240 - IELCE'!$A19,Budget!$B$14:$B$413,'4240 - IELCE'!C$3,Budget!$E$14:$E$413,'4240 - IELCE'!$S$1))</f>
        <v>0</v>
      </c>
      <c r="D19" s="43">
        <f>IF($A19="",0,SUMIFS(Budget!$I$14:$I$413,Budget!$A$14:$A$413,'4240 - IELCE'!$A19,Budget!$B$14:$B$413,'4240 - IELCE'!D$3,Budget!$E$14:$E$413,'4240 - IELCE'!$S$1))</f>
        <v>0</v>
      </c>
      <c r="E19" s="43">
        <f>IF($A19="",0,SUMIFS(Budget!$I$14:$I$413,Budget!$A$14:$A$413,'4240 - IELCE'!$A19,Budget!$B$14:$B$413,'4240 - IELCE'!E$3,Budget!$E$14:$E$413,'4240 - IELCE'!$S$1))</f>
        <v>0</v>
      </c>
      <c r="F19" s="43">
        <f>IF($A19="",0,SUMIFS(Budget!$I$14:$I$413,Budget!$A$14:$A$413,'4240 - IELCE'!$A19,Budget!$B$14:$B$413,'4240 - IELCE'!F$3,Budget!$E$14:$E$413,'4240 - IELCE'!$S$1))</f>
        <v>0</v>
      </c>
      <c r="G19" s="43">
        <f>IF($A19="",0,SUMIFS(Budget!$I$14:$I$413,Budget!$A$14:$A$413,'4240 - IELCE'!$A19,Budget!$B$14:$B$413,'4240 - IELCE'!G$3,Budget!$E$14:$E$413,'4240 - IELCE'!$S$1))</f>
        <v>0</v>
      </c>
      <c r="H19" s="43">
        <f>IF($A19="",0,SUMIFS(Budget!$I$14:$I$413,Budget!$A$14:$A$413,'4240 - IELCE'!$A19,Budget!$B$14:$B$413,'4240 - IELCE'!H$3,Budget!$E$14:$E$413,'4240 - IELCE'!$S$1))</f>
        <v>0</v>
      </c>
      <c r="I19" s="43">
        <f>IF($A19="",0,SUMIFS(Budget!$I$14:$I$413,Budget!$A$14:$A$413,'4240 - IELCE'!$A19,Budget!$B$14:$B$413,'4240 - IELCE'!I$3,Budget!$E$14:$E$413,'4240 - IELCE'!$S$1))</f>
        <v>0</v>
      </c>
      <c r="J19" s="43">
        <f>IF($A19="",0,SUMIFS(Budget!$I$14:$I$413,Budget!$A$14:$A$413,'4240 - IELCE'!$A19,Budget!$B$14:$B$413,'4240 - IELCE'!J$3,Budget!$E$14:$E$413,'4240 - IELCE'!$S$1))</f>
        <v>0</v>
      </c>
      <c r="K19" s="43">
        <f>IF($A19="",0,SUMIFS(Budget!$I$14:$I$413,Budget!$A$14:$A$413,'4240 - IELCE'!$A19,Budget!$B$14:$B$413,'4240 - IELCE'!K$3,Budget!$E$14:$E$413,'4240 - IELCE'!$S$1))</f>
        <v>0</v>
      </c>
      <c r="L19" s="43">
        <f>IF($A19="",0,SUMIFS(Budget!$I$14:$I$413,Budget!$A$14:$A$413,'4240 - IELCE'!$A19,Budget!$B$14:$B$413,'4240 - IELCE'!L$3,Budget!$E$14:$E$413,'4240 - IELCE'!$S$1))</f>
        <v>0</v>
      </c>
      <c r="M19" s="16">
        <f t="shared" si="0"/>
        <v>0</v>
      </c>
    </row>
    <row r="20" spans="1:13" ht="42" x14ac:dyDescent="0.35">
      <c r="A20" s="41">
        <f>IF(Codes!A19="","",Codes!A19)</f>
        <v>2715</v>
      </c>
      <c r="B20" s="42" t="str">
        <f>+Codes!B19</f>
        <v>Transportation -Field Trips (Education Related)</v>
      </c>
      <c r="C20" s="43">
        <f>IF($A20="",0,SUMIFS(Budget!$I$14:$I$413,Budget!$A$14:$A$413,'4240 - IELCE'!$A20,Budget!$B$14:$B$413,'4240 - IELCE'!C$3,Budget!$E$14:$E$413,'4240 - IELCE'!$S$1))</f>
        <v>0</v>
      </c>
      <c r="D20" s="43">
        <f>IF($A20="",0,SUMIFS(Budget!$I$14:$I$413,Budget!$A$14:$A$413,'4240 - IELCE'!$A20,Budget!$B$14:$B$413,'4240 - IELCE'!D$3,Budget!$E$14:$E$413,'4240 - IELCE'!$S$1))</f>
        <v>0</v>
      </c>
      <c r="E20" s="43">
        <f>IF($A20="",0,SUMIFS(Budget!$I$14:$I$413,Budget!$A$14:$A$413,'4240 - IELCE'!$A20,Budget!$B$14:$B$413,'4240 - IELCE'!E$3,Budget!$E$14:$E$413,'4240 - IELCE'!$S$1))</f>
        <v>0</v>
      </c>
      <c r="F20" s="43">
        <f>IF($A20="",0,SUMIFS(Budget!$I$14:$I$413,Budget!$A$14:$A$413,'4240 - IELCE'!$A20,Budget!$B$14:$B$413,'4240 - IELCE'!F$3,Budget!$E$14:$E$413,'4240 - IELCE'!$S$1))</f>
        <v>0</v>
      </c>
      <c r="G20" s="43">
        <f>IF($A20="",0,SUMIFS(Budget!$I$14:$I$413,Budget!$A$14:$A$413,'4240 - IELCE'!$A20,Budget!$B$14:$B$413,'4240 - IELCE'!G$3,Budget!$E$14:$E$413,'4240 - IELCE'!$S$1))</f>
        <v>0</v>
      </c>
      <c r="H20" s="43">
        <f>IF($A20="",0,SUMIFS(Budget!$I$14:$I$413,Budget!$A$14:$A$413,'4240 - IELCE'!$A20,Budget!$B$14:$B$413,'4240 - IELCE'!H$3,Budget!$E$14:$E$413,'4240 - IELCE'!$S$1))</f>
        <v>0</v>
      </c>
      <c r="I20" s="43">
        <f>IF($A20="",0,SUMIFS(Budget!$I$14:$I$413,Budget!$A$14:$A$413,'4240 - IELCE'!$A20,Budget!$B$14:$B$413,'4240 - IELCE'!I$3,Budget!$E$14:$E$413,'4240 - IELCE'!$S$1))</f>
        <v>0</v>
      </c>
      <c r="J20" s="43">
        <f>IF($A20="",0,SUMIFS(Budget!$I$14:$I$413,Budget!$A$14:$A$413,'4240 - IELCE'!$A20,Budget!$B$14:$B$413,'4240 - IELCE'!J$3,Budget!$E$14:$E$413,'4240 - IELCE'!$S$1))</f>
        <v>0</v>
      </c>
      <c r="K20" s="43">
        <f>IF($A20="",0,SUMIFS(Budget!$I$14:$I$413,Budget!$A$14:$A$413,'4240 - IELCE'!$A20,Budget!$B$14:$B$413,'4240 - IELCE'!K$3,Budget!$E$14:$E$413,'4240 - IELCE'!$S$1))</f>
        <v>0</v>
      </c>
      <c r="L20" s="43">
        <f>IF($A20="",0,SUMIFS(Budget!$I$14:$I$413,Budget!$A$14:$A$413,'4240 - IELCE'!$A20,Budget!$B$14:$B$413,'4240 - IELCE'!L$3,Budget!$E$14:$E$413,'4240 - IELCE'!$S$1))</f>
        <v>0</v>
      </c>
      <c r="M20" s="16">
        <f t="shared" si="0"/>
        <v>0</v>
      </c>
    </row>
    <row r="21" spans="1:13" ht="42" x14ac:dyDescent="0.35">
      <c r="A21" s="41">
        <f>IF(Codes!A20="","",Codes!A20)</f>
        <v>2790</v>
      </c>
      <c r="B21" s="42" t="str">
        <f>+Codes!B20</f>
        <v>Transportation -Other Student Transportation Services</v>
      </c>
      <c r="C21" s="43">
        <f>IF($A21="",0,SUMIFS(Budget!$I$14:$I$413,Budget!$A$14:$A$413,'4240 - IELCE'!$A21,Budget!$B$14:$B$413,'4240 - IELCE'!C$3,Budget!$E$14:$E$413,'4240 - IELCE'!$S$1))</f>
        <v>0</v>
      </c>
      <c r="D21" s="43">
        <f>IF($A21="",0,SUMIFS(Budget!$I$14:$I$413,Budget!$A$14:$A$413,'4240 - IELCE'!$A21,Budget!$B$14:$B$413,'4240 - IELCE'!D$3,Budget!$E$14:$E$413,'4240 - IELCE'!$S$1))</f>
        <v>0</v>
      </c>
      <c r="E21" s="43">
        <f>IF($A21="",0,SUMIFS(Budget!$I$14:$I$413,Budget!$A$14:$A$413,'4240 - IELCE'!$A21,Budget!$B$14:$B$413,'4240 - IELCE'!E$3,Budget!$E$14:$E$413,'4240 - IELCE'!$S$1))</f>
        <v>0</v>
      </c>
      <c r="F21" s="43">
        <f>IF($A21="",0,SUMIFS(Budget!$I$14:$I$413,Budget!$A$14:$A$413,'4240 - IELCE'!$A21,Budget!$B$14:$B$413,'4240 - IELCE'!F$3,Budget!$E$14:$E$413,'4240 - IELCE'!$S$1))</f>
        <v>0</v>
      </c>
      <c r="G21" s="43">
        <f>IF($A21="",0,SUMIFS(Budget!$I$14:$I$413,Budget!$A$14:$A$413,'4240 - IELCE'!$A21,Budget!$B$14:$B$413,'4240 - IELCE'!G$3,Budget!$E$14:$E$413,'4240 - IELCE'!$S$1))</f>
        <v>0</v>
      </c>
      <c r="H21" s="43">
        <f>IF($A21="",0,SUMIFS(Budget!$I$14:$I$413,Budget!$A$14:$A$413,'4240 - IELCE'!$A21,Budget!$B$14:$B$413,'4240 - IELCE'!H$3,Budget!$E$14:$E$413,'4240 - IELCE'!$S$1))</f>
        <v>0</v>
      </c>
      <c r="I21" s="43">
        <f>IF($A21="",0,SUMIFS(Budget!$I$14:$I$413,Budget!$A$14:$A$413,'4240 - IELCE'!$A21,Budget!$B$14:$B$413,'4240 - IELCE'!I$3,Budget!$E$14:$E$413,'4240 - IELCE'!$S$1))</f>
        <v>0</v>
      </c>
      <c r="J21" s="43">
        <f>IF($A21="",0,SUMIFS(Budget!$I$14:$I$413,Budget!$A$14:$A$413,'4240 - IELCE'!$A21,Budget!$B$14:$B$413,'4240 - IELCE'!J$3,Budget!$E$14:$E$413,'4240 - IELCE'!$S$1))</f>
        <v>0</v>
      </c>
      <c r="K21" s="43">
        <f>IF($A21="",0,SUMIFS(Budget!$I$14:$I$413,Budget!$A$14:$A$413,'4240 - IELCE'!$A21,Budget!$B$14:$B$413,'4240 - IELCE'!K$3,Budget!$E$14:$E$413,'4240 - IELCE'!$S$1))</f>
        <v>0</v>
      </c>
      <c r="L21" s="43">
        <f>IF($A21="",0,SUMIFS(Budget!$I$14:$I$413,Budget!$A$14:$A$413,'4240 - IELCE'!$A21,Budget!$B$14:$B$413,'4240 - IELCE'!L$3,Budget!$E$14:$E$413,'4240 - IELCE'!$S$1))</f>
        <v>0</v>
      </c>
      <c r="M21" s="16">
        <f t="shared" si="0"/>
        <v>0</v>
      </c>
    </row>
    <row r="22" spans="1:13" ht="21" x14ac:dyDescent="0.35">
      <c r="A22" s="41">
        <f>IF(Codes!A21="","",Codes!A21)</f>
        <v>2900</v>
      </c>
      <c r="B22" s="42" t="str">
        <f>+Codes!B21</f>
        <v>Other Support Services</v>
      </c>
      <c r="C22" s="43">
        <f>IF($A22="",0,SUMIFS(Budget!$I$14:$I$413,Budget!$A$14:$A$413,'4240 - IELCE'!$A22,Budget!$B$14:$B$413,'4240 - IELCE'!C$3,Budget!$E$14:$E$413,'4240 - IELCE'!$S$1))</f>
        <v>0</v>
      </c>
      <c r="D22" s="43">
        <f>IF($A22="",0,SUMIFS(Budget!$I$14:$I$413,Budget!$A$14:$A$413,'4240 - IELCE'!$A22,Budget!$B$14:$B$413,'4240 - IELCE'!D$3,Budget!$E$14:$E$413,'4240 - IELCE'!$S$1))</f>
        <v>0</v>
      </c>
      <c r="E22" s="43">
        <f>IF($A22="",0,SUMIFS(Budget!$I$14:$I$413,Budget!$A$14:$A$413,'4240 - IELCE'!$A22,Budget!$B$14:$B$413,'4240 - IELCE'!E$3,Budget!$E$14:$E$413,'4240 - IELCE'!$S$1))</f>
        <v>0</v>
      </c>
      <c r="F22" s="43">
        <f>IF($A22="",0,SUMIFS(Budget!$I$14:$I$413,Budget!$A$14:$A$413,'4240 - IELCE'!$A22,Budget!$B$14:$B$413,'4240 - IELCE'!F$3,Budget!$E$14:$E$413,'4240 - IELCE'!$S$1))</f>
        <v>0</v>
      </c>
      <c r="G22" s="43">
        <f>IF($A22="",0,SUMIFS(Budget!$I$14:$I$413,Budget!$A$14:$A$413,'4240 - IELCE'!$A22,Budget!$B$14:$B$413,'4240 - IELCE'!G$3,Budget!$E$14:$E$413,'4240 - IELCE'!$S$1))</f>
        <v>0</v>
      </c>
      <c r="H22" s="43">
        <f>IF($A22="",0,SUMIFS(Budget!$I$14:$I$413,Budget!$A$14:$A$413,'4240 - IELCE'!$A22,Budget!$B$14:$B$413,'4240 - IELCE'!H$3,Budget!$E$14:$E$413,'4240 - IELCE'!$S$1))</f>
        <v>0</v>
      </c>
      <c r="I22" s="43">
        <f>IF($A22="",0,SUMIFS(Budget!$I$14:$I$413,Budget!$A$14:$A$413,'4240 - IELCE'!$A22,Budget!$B$14:$B$413,'4240 - IELCE'!I$3,Budget!$E$14:$E$413,'4240 - IELCE'!$S$1))</f>
        <v>0</v>
      </c>
      <c r="J22" s="43">
        <f>IF($A22="",0,SUMIFS(Budget!$I$14:$I$413,Budget!$A$14:$A$413,'4240 - IELCE'!$A22,Budget!$B$14:$B$413,'4240 - IELCE'!J$3,Budget!$E$14:$E$413,'4240 - IELCE'!$S$1))</f>
        <v>0</v>
      </c>
      <c r="K22" s="43">
        <f>IF($A22="",0,SUMIFS(Budget!$I$14:$I$413,Budget!$A$14:$A$413,'4240 - IELCE'!$A22,Budget!$B$14:$B$413,'4240 - IELCE'!K$3,Budget!$E$14:$E$413,'4240 - IELCE'!$S$1))</f>
        <v>0</v>
      </c>
      <c r="L22" s="43">
        <f>IF($A22="",0,SUMIFS(Budget!$I$14:$I$413,Budget!$A$14:$A$413,'4240 - IELCE'!$A22,Budget!$B$14:$B$413,'4240 - IELCE'!L$3,Budget!$E$14:$E$413,'4240 - IELCE'!$S$1))</f>
        <v>0</v>
      </c>
      <c r="M22" s="16">
        <f t="shared" si="0"/>
        <v>0</v>
      </c>
    </row>
    <row r="23" spans="1:13" ht="21" x14ac:dyDescent="0.35">
      <c r="A23" s="41" t="str">
        <f>IF(Codes!A22="","",Codes!A22)</f>
        <v/>
      </c>
      <c r="B23" s="42" t="str">
        <f>+Codes!B22</f>
        <v/>
      </c>
      <c r="C23" s="43">
        <f>IF($A23="",0,SUMIFS(Budget!$I$14:$I$413,Budget!$A$14:$A$413,'4240 - IELCE'!$A23,Budget!$B$14:$B$413,'4240 - IELCE'!C$3,Budget!$E$14:$E$413,'4240 - IELCE'!$S$1))</f>
        <v>0</v>
      </c>
      <c r="D23" s="43">
        <f>IF($A23="",0,SUMIFS(Budget!$I$14:$I$413,Budget!$A$14:$A$413,'4240 - IELCE'!$A23,Budget!$B$14:$B$413,'4240 - IELCE'!D$3,Budget!$E$14:$E$413,'4240 - IELCE'!$S$1))</f>
        <v>0</v>
      </c>
      <c r="E23" s="43">
        <f>IF($A23="",0,SUMIFS(Budget!$I$14:$I$413,Budget!$A$14:$A$413,'4240 - IELCE'!$A23,Budget!$B$14:$B$413,'4240 - IELCE'!E$3,Budget!$E$14:$E$413,'4240 - IELCE'!$S$1))</f>
        <v>0</v>
      </c>
      <c r="F23" s="43">
        <f>IF($A23="",0,SUMIFS(Budget!$I$14:$I$413,Budget!$A$14:$A$413,'4240 - IELCE'!$A23,Budget!$B$14:$B$413,'4240 - IELCE'!F$3,Budget!$E$14:$E$413,'4240 - IELCE'!$S$1))</f>
        <v>0</v>
      </c>
      <c r="G23" s="43">
        <f>IF($A23="",0,SUMIFS(Budget!$I$14:$I$413,Budget!$A$14:$A$413,'4240 - IELCE'!$A23,Budget!$B$14:$B$413,'4240 - IELCE'!G$3,Budget!$E$14:$E$413,'4240 - IELCE'!$S$1))</f>
        <v>0</v>
      </c>
      <c r="H23" s="43">
        <f>IF($A23="",0,SUMIFS(Budget!$I$14:$I$413,Budget!$A$14:$A$413,'4240 - IELCE'!$A23,Budget!$B$14:$B$413,'4240 - IELCE'!H$3,Budget!$E$14:$E$413,'4240 - IELCE'!$S$1))</f>
        <v>0</v>
      </c>
      <c r="I23" s="43">
        <f>IF($A23="",0,SUMIFS(Budget!$I$14:$I$413,Budget!$A$14:$A$413,'4240 - IELCE'!$A23,Budget!$B$14:$B$413,'4240 - IELCE'!I$3,Budget!$E$14:$E$413,'4240 - IELCE'!$S$1))</f>
        <v>0</v>
      </c>
      <c r="J23" s="43">
        <f>IF($A23="",0,SUMIFS(Budget!$I$14:$I$413,Budget!$A$14:$A$413,'4240 - IELCE'!$A23,Budget!$B$14:$B$413,'4240 - IELCE'!J$3,Budget!$E$14:$E$413,'4240 - IELCE'!$S$1))</f>
        <v>0</v>
      </c>
      <c r="K23" s="43">
        <f>IF($A23="",0,SUMIFS(Budget!$I$14:$I$413,Budget!$A$14:$A$413,'4240 - IELCE'!$A23,Budget!$B$14:$B$413,'4240 - IELCE'!K$3,Budget!$E$14:$E$413,'4240 - IELCE'!$S$1))</f>
        <v>0</v>
      </c>
      <c r="L23" s="43">
        <f>IF($A23="",0,SUMIFS(Budget!$I$14:$I$413,Budget!$A$14:$A$413,'4240 - IELCE'!$A23,Budget!$B$14:$B$413,'4240 - IELCE'!L$3,Budget!$E$14:$E$413,'4240 - IELCE'!$S$1))</f>
        <v>0</v>
      </c>
      <c r="M23" s="16">
        <f t="shared" si="0"/>
        <v>0</v>
      </c>
    </row>
    <row r="24" spans="1:13" ht="21" x14ac:dyDescent="0.35">
      <c r="A24" s="41" t="str">
        <f>IF(Codes!A23="","",Codes!A23)</f>
        <v/>
      </c>
      <c r="B24" s="42" t="str">
        <f>+Codes!B23</f>
        <v/>
      </c>
      <c r="C24" s="43">
        <f>IF($A24="",0,SUMIFS(Budget!$I$14:$I$413,Budget!$A$14:$A$413,'4240 - IELCE'!$A24,Budget!$B$14:$B$413,'4240 - IELCE'!C$3,Budget!$E$14:$E$413,'4240 - IELCE'!$S$1))</f>
        <v>0</v>
      </c>
      <c r="D24" s="43">
        <f>IF($A24="",0,SUMIFS(Budget!$I$14:$I$413,Budget!$A$14:$A$413,'4240 - IELCE'!$A24,Budget!$B$14:$B$413,'4240 - IELCE'!D$3,Budget!$E$14:$E$413,'4240 - IELCE'!$S$1))</f>
        <v>0</v>
      </c>
      <c r="E24" s="43">
        <f>IF($A24="",0,SUMIFS(Budget!$I$14:$I$413,Budget!$A$14:$A$413,'4240 - IELCE'!$A24,Budget!$B$14:$B$413,'4240 - IELCE'!E$3,Budget!$E$14:$E$413,'4240 - IELCE'!$S$1))</f>
        <v>0</v>
      </c>
      <c r="F24" s="43">
        <f>IF($A24="",0,SUMIFS(Budget!$I$14:$I$413,Budget!$A$14:$A$413,'4240 - IELCE'!$A24,Budget!$B$14:$B$413,'4240 - IELCE'!F$3,Budget!$E$14:$E$413,'4240 - IELCE'!$S$1))</f>
        <v>0</v>
      </c>
      <c r="G24" s="43">
        <f>IF($A24="",0,SUMIFS(Budget!$I$14:$I$413,Budget!$A$14:$A$413,'4240 - IELCE'!$A24,Budget!$B$14:$B$413,'4240 - IELCE'!G$3,Budget!$E$14:$E$413,'4240 - IELCE'!$S$1))</f>
        <v>0</v>
      </c>
      <c r="H24" s="43">
        <f>IF($A24="",0,SUMIFS(Budget!$I$14:$I$413,Budget!$A$14:$A$413,'4240 - IELCE'!$A24,Budget!$B$14:$B$413,'4240 - IELCE'!H$3,Budget!$E$14:$E$413,'4240 - IELCE'!$S$1))</f>
        <v>0</v>
      </c>
      <c r="I24" s="43">
        <f>IF($A24="",0,SUMIFS(Budget!$I$14:$I$413,Budget!$A$14:$A$413,'4240 - IELCE'!$A24,Budget!$B$14:$B$413,'4240 - IELCE'!I$3,Budget!$E$14:$E$413,'4240 - IELCE'!$S$1))</f>
        <v>0</v>
      </c>
      <c r="J24" s="43">
        <f>IF($A24="",0,SUMIFS(Budget!$I$14:$I$413,Budget!$A$14:$A$413,'4240 - IELCE'!$A24,Budget!$B$14:$B$413,'4240 - IELCE'!J$3,Budget!$E$14:$E$413,'4240 - IELCE'!$S$1))</f>
        <v>0</v>
      </c>
      <c r="K24" s="43">
        <f>IF($A24="",0,SUMIFS(Budget!$I$14:$I$413,Budget!$A$14:$A$413,'4240 - IELCE'!$A24,Budget!$B$14:$B$413,'4240 - IELCE'!K$3,Budget!$E$14:$E$413,'4240 - IELCE'!$S$1))</f>
        <v>0</v>
      </c>
      <c r="L24" s="43">
        <f>IF($A24="",0,SUMIFS(Budget!$I$14:$I$413,Budget!$A$14:$A$413,'4240 - IELCE'!$A24,Budget!$B$14:$B$413,'4240 - IELCE'!L$3,Budget!$E$14:$E$413,'4240 - IELCE'!$S$1))</f>
        <v>0</v>
      </c>
      <c r="M24" s="16">
        <f t="shared" si="0"/>
        <v>0</v>
      </c>
    </row>
    <row r="25" spans="1:13" ht="21" x14ac:dyDescent="0.35">
      <c r="A25" s="41" t="str">
        <f>IF(Codes!A24="","",Codes!A24)</f>
        <v/>
      </c>
      <c r="B25" s="42" t="str">
        <f>+Codes!B24</f>
        <v/>
      </c>
      <c r="C25" s="43">
        <f>IF($A25="",0,SUMIFS(Budget!$I$14:$I$413,Budget!$A$14:$A$413,'4240 - IELCE'!$A25,Budget!$B$14:$B$413,'4240 - IELCE'!C$3,Budget!$E$14:$E$413,'4240 - IELCE'!$S$1))</f>
        <v>0</v>
      </c>
      <c r="D25" s="43">
        <f>IF($A25="",0,SUMIFS(Budget!$I$14:$I$413,Budget!$A$14:$A$413,'4240 - IELCE'!$A25,Budget!$B$14:$B$413,'4240 - IELCE'!D$3,Budget!$E$14:$E$413,'4240 - IELCE'!$S$1))</f>
        <v>0</v>
      </c>
      <c r="E25" s="43">
        <f>IF($A25="",0,SUMIFS(Budget!$I$14:$I$413,Budget!$A$14:$A$413,'4240 - IELCE'!$A25,Budget!$B$14:$B$413,'4240 - IELCE'!E$3,Budget!$E$14:$E$413,'4240 - IELCE'!$S$1))</f>
        <v>0</v>
      </c>
      <c r="F25" s="43">
        <f>IF($A25="",0,SUMIFS(Budget!$I$14:$I$413,Budget!$A$14:$A$413,'4240 - IELCE'!$A25,Budget!$B$14:$B$413,'4240 - IELCE'!F$3,Budget!$E$14:$E$413,'4240 - IELCE'!$S$1))</f>
        <v>0</v>
      </c>
      <c r="G25" s="43">
        <f>IF($A25="",0,SUMIFS(Budget!$I$14:$I$413,Budget!$A$14:$A$413,'4240 - IELCE'!$A25,Budget!$B$14:$B$413,'4240 - IELCE'!G$3,Budget!$E$14:$E$413,'4240 - IELCE'!$S$1))</f>
        <v>0</v>
      </c>
      <c r="H25" s="43">
        <f>IF($A25="",0,SUMIFS(Budget!$I$14:$I$413,Budget!$A$14:$A$413,'4240 - IELCE'!$A25,Budget!$B$14:$B$413,'4240 - IELCE'!H$3,Budget!$E$14:$E$413,'4240 - IELCE'!$S$1))</f>
        <v>0</v>
      </c>
      <c r="I25" s="43">
        <f>IF($A25="",0,SUMIFS(Budget!$I$14:$I$413,Budget!$A$14:$A$413,'4240 - IELCE'!$A25,Budget!$B$14:$B$413,'4240 - IELCE'!I$3,Budget!$E$14:$E$413,'4240 - IELCE'!$S$1))</f>
        <v>0</v>
      </c>
      <c r="J25" s="43">
        <f>IF($A25="",0,SUMIFS(Budget!$I$14:$I$413,Budget!$A$14:$A$413,'4240 - IELCE'!$A25,Budget!$B$14:$B$413,'4240 - IELCE'!J$3,Budget!$E$14:$E$413,'4240 - IELCE'!$S$1))</f>
        <v>0</v>
      </c>
      <c r="K25" s="43">
        <f>IF($A25="",0,SUMIFS(Budget!$I$14:$I$413,Budget!$A$14:$A$413,'4240 - IELCE'!$A25,Budget!$B$14:$B$413,'4240 - IELCE'!K$3,Budget!$E$14:$E$413,'4240 - IELCE'!$S$1))</f>
        <v>0</v>
      </c>
      <c r="L25" s="43">
        <f>IF($A25="",0,SUMIFS(Budget!$I$14:$I$413,Budget!$A$14:$A$413,'4240 - IELCE'!$A25,Budget!$B$14:$B$413,'4240 - IELCE'!L$3,Budget!$E$14:$E$413,'4240 - IELCE'!$S$1))</f>
        <v>0</v>
      </c>
      <c r="M25" s="16">
        <f t="shared" si="0"/>
        <v>0</v>
      </c>
    </row>
    <row r="26" spans="1:13" ht="21" x14ac:dyDescent="0.35">
      <c r="A26" s="41" t="str">
        <f>IF(Codes!A25="","",Codes!A25)</f>
        <v/>
      </c>
      <c r="B26" s="42" t="str">
        <f>+Codes!B25</f>
        <v/>
      </c>
      <c r="C26" s="43">
        <f>IF($A26="",0,SUMIFS(Budget!$I$14:$I$413,Budget!$A$14:$A$413,'4240 - IELCE'!$A26,Budget!$B$14:$B$413,'4240 - IELCE'!C$3,Budget!$E$14:$E$413,'4240 - IELCE'!$S$1))</f>
        <v>0</v>
      </c>
      <c r="D26" s="43">
        <f>IF($A26="",0,SUMIFS(Budget!$I$14:$I$413,Budget!$A$14:$A$413,'4240 - IELCE'!$A26,Budget!$B$14:$B$413,'4240 - IELCE'!D$3,Budget!$E$14:$E$413,'4240 - IELCE'!$S$1))</f>
        <v>0</v>
      </c>
      <c r="E26" s="43">
        <f>IF($A26="",0,SUMIFS(Budget!$I$14:$I$413,Budget!$A$14:$A$413,'4240 - IELCE'!$A26,Budget!$B$14:$B$413,'4240 - IELCE'!E$3,Budget!$E$14:$E$413,'4240 - IELCE'!$S$1))</f>
        <v>0</v>
      </c>
      <c r="F26" s="43">
        <f>IF($A26="",0,SUMIFS(Budget!$I$14:$I$413,Budget!$A$14:$A$413,'4240 - IELCE'!$A26,Budget!$B$14:$B$413,'4240 - IELCE'!F$3,Budget!$E$14:$E$413,'4240 - IELCE'!$S$1))</f>
        <v>0</v>
      </c>
      <c r="G26" s="43">
        <f>IF($A26="",0,SUMIFS(Budget!$I$14:$I$413,Budget!$A$14:$A$413,'4240 - IELCE'!$A26,Budget!$B$14:$B$413,'4240 - IELCE'!G$3,Budget!$E$14:$E$413,'4240 - IELCE'!$S$1))</f>
        <v>0</v>
      </c>
      <c r="H26" s="43">
        <f>IF($A26="",0,SUMIFS(Budget!$I$14:$I$413,Budget!$A$14:$A$413,'4240 - IELCE'!$A26,Budget!$B$14:$B$413,'4240 - IELCE'!H$3,Budget!$E$14:$E$413,'4240 - IELCE'!$S$1))</f>
        <v>0</v>
      </c>
      <c r="I26" s="43">
        <f>IF($A26="",0,SUMIFS(Budget!$I$14:$I$413,Budget!$A$14:$A$413,'4240 - IELCE'!$A26,Budget!$B$14:$B$413,'4240 - IELCE'!I$3,Budget!$E$14:$E$413,'4240 - IELCE'!$S$1))</f>
        <v>0</v>
      </c>
      <c r="J26" s="43">
        <f>IF($A26="",0,SUMIFS(Budget!$I$14:$I$413,Budget!$A$14:$A$413,'4240 - IELCE'!$A26,Budget!$B$14:$B$413,'4240 - IELCE'!J$3,Budget!$E$14:$E$413,'4240 - IELCE'!$S$1))</f>
        <v>0</v>
      </c>
      <c r="K26" s="43">
        <f>IF($A26="",0,SUMIFS(Budget!$I$14:$I$413,Budget!$A$14:$A$413,'4240 - IELCE'!$A26,Budget!$B$14:$B$413,'4240 - IELCE'!K$3,Budget!$E$14:$E$413,'4240 - IELCE'!$S$1))</f>
        <v>0</v>
      </c>
      <c r="L26" s="43">
        <f>IF($A26="",0,SUMIFS(Budget!$I$14:$I$413,Budget!$A$14:$A$413,'4240 - IELCE'!$A26,Budget!$B$14:$B$413,'4240 - IELCE'!L$3,Budget!$E$14:$E$413,'4240 - IELCE'!$S$1))</f>
        <v>0</v>
      </c>
      <c r="M26" s="16">
        <f t="shared" si="0"/>
        <v>0</v>
      </c>
    </row>
    <row r="27" spans="1:13" ht="21" x14ac:dyDescent="0.35">
      <c r="A27" s="41" t="str">
        <f>IF(Codes!A26="","",Codes!A26)</f>
        <v/>
      </c>
      <c r="B27" s="42" t="str">
        <f>+Codes!B26</f>
        <v/>
      </c>
      <c r="C27" s="43">
        <f>IF($A27="",0,SUMIFS(Budget!$I$14:$I$413,Budget!$A$14:$A$413,'4240 - IELCE'!$A27,Budget!$B$14:$B$413,'4240 - IELCE'!C$3,Budget!$E$14:$E$413,'4240 - IELCE'!$S$1))</f>
        <v>0</v>
      </c>
      <c r="D27" s="43">
        <f>IF($A27="",0,SUMIFS(Budget!$I$14:$I$413,Budget!$A$14:$A$413,'4240 - IELCE'!$A27,Budget!$B$14:$B$413,'4240 - IELCE'!D$3,Budget!$E$14:$E$413,'4240 - IELCE'!$S$1))</f>
        <v>0</v>
      </c>
      <c r="E27" s="43">
        <f>IF($A27="",0,SUMIFS(Budget!$I$14:$I$413,Budget!$A$14:$A$413,'4240 - IELCE'!$A27,Budget!$B$14:$B$413,'4240 - IELCE'!E$3,Budget!$E$14:$E$413,'4240 - IELCE'!$S$1))</f>
        <v>0</v>
      </c>
      <c r="F27" s="43">
        <f>IF($A27="",0,SUMIFS(Budget!$I$14:$I$413,Budget!$A$14:$A$413,'4240 - IELCE'!$A27,Budget!$B$14:$B$413,'4240 - IELCE'!F$3,Budget!$E$14:$E$413,'4240 - IELCE'!$S$1))</f>
        <v>0</v>
      </c>
      <c r="G27" s="43">
        <f>IF($A27="",0,SUMIFS(Budget!$I$14:$I$413,Budget!$A$14:$A$413,'4240 - IELCE'!$A27,Budget!$B$14:$B$413,'4240 - IELCE'!G$3,Budget!$E$14:$E$413,'4240 - IELCE'!$S$1))</f>
        <v>0</v>
      </c>
      <c r="H27" s="43">
        <f>IF($A27="",0,SUMIFS(Budget!$I$14:$I$413,Budget!$A$14:$A$413,'4240 - IELCE'!$A27,Budget!$B$14:$B$413,'4240 - IELCE'!H$3,Budget!$E$14:$E$413,'4240 - IELCE'!$S$1))</f>
        <v>0</v>
      </c>
      <c r="I27" s="43">
        <f>IF($A27="",0,SUMIFS(Budget!$I$14:$I$413,Budget!$A$14:$A$413,'4240 - IELCE'!$A27,Budget!$B$14:$B$413,'4240 - IELCE'!I$3,Budget!$E$14:$E$413,'4240 - IELCE'!$S$1))</f>
        <v>0</v>
      </c>
      <c r="J27" s="43">
        <f>IF($A27="",0,SUMIFS(Budget!$I$14:$I$413,Budget!$A$14:$A$413,'4240 - IELCE'!$A27,Budget!$B$14:$B$413,'4240 - IELCE'!J$3,Budget!$E$14:$E$413,'4240 - IELCE'!$S$1))</f>
        <v>0</v>
      </c>
      <c r="K27" s="43">
        <f>IF($A27="",0,SUMIFS(Budget!$I$14:$I$413,Budget!$A$14:$A$413,'4240 - IELCE'!$A27,Budget!$B$14:$B$413,'4240 - IELCE'!K$3,Budget!$E$14:$E$413,'4240 - IELCE'!$S$1))</f>
        <v>0</v>
      </c>
      <c r="L27" s="43">
        <f>IF($A27="",0,SUMIFS(Budget!$I$14:$I$413,Budget!$A$14:$A$413,'4240 - IELCE'!$A27,Budget!$B$14:$B$413,'4240 - IELCE'!L$3,Budget!$E$14:$E$413,'4240 - IELCE'!$S$1))</f>
        <v>0</v>
      </c>
      <c r="M27" s="16">
        <f t="shared" si="0"/>
        <v>0</v>
      </c>
    </row>
    <row r="28" spans="1:13" ht="21" x14ac:dyDescent="0.35">
      <c r="A28" s="41" t="str">
        <f>IF(Codes!A27="","",Codes!A27)</f>
        <v/>
      </c>
      <c r="B28" s="42" t="str">
        <f>+Codes!B27</f>
        <v/>
      </c>
      <c r="C28" s="43">
        <f>IF($A28="",0,SUMIFS(Budget!$I$14:$I$413,Budget!$A$14:$A$413,'4240 - IELCE'!$A28,Budget!$B$14:$B$413,'4240 - IELCE'!C$3,Budget!$E$14:$E$413,'4240 - IELCE'!$S$1))</f>
        <v>0</v>
      </c>
      <c r="D28" s="43">
        <f>IF($A28="",0,SUMIFS(Budget!$I$14:$I$413,Budget!$A$14:$A$413,'4240 - IELCE'!$A28,Budget!$B$14:$B$413,'4240 - IELCE'!D$3,Budget!$E$14:$E$413,'4240 - IELCE'!$S$1))</f>
        <v>0</v>
      </c>
      <c r="E28" s="43">
        <f>IF($A28="",0,SUMIFS(Budget!$I$14:$I$413,Budget!$A$14:$A$413,'4240 - IELCE'!$A28,Budget!$B$14:$B$413,'4240 - IELCE'!E$3,Budget!$E$14:$E$413,'4240 - IELCE'!$S$1))</f>
        <v>0</v>
      </c>
      <c r="F28" s="43">
        <f>IF($A28="",0,SUMIFS(Budget!$I$14:$I$413,Budget!$A$14:$A$413,'4240 - IELCE'!$A28,Budget!$B$14:$B$413,'4240 - IELCE'!F$3,Budget!$E$14:$E$413,'4240 - IELCE'!$S$1))</f>
        <v>0</v>
      </c>
      <c r="G28" s="43">
        <f>IF($A28="",0,SUMIFS(Budget!$I$14:$I$413,Budget!$A$14:$A$413,'4240 - IELCE'!$A28,Budget!$B$14:$B$413,'4240 - IELCE'!G$3,Budget!$E$14:$E$413,'4240 - IELCE'!$S$1))</f>
        <v>0</v>
      </c>
      <c r="H28" s="43">
        <f>IF($A28="",0,SUMIFS(Budget!$I$14:$I$413,Budget!$A$14:$A$413,'4240 - IELCE'!$A28,Budget!$B$14:$B$413,'4240 - IELCE'!H$3,Budget!$E$14:$E$413,'4240 - IELCE'!$S$1))</f>
        <v>0</v>
      </c>
      <c r="I28" s="43">
        <f>IF($A28="",0,SUMIFS(Budget!$I$14:$I$413,Budget!$A$14:$A$413,'4240 - IELCE'!$A28,Budget!$B$14:$B$413,'4240 - IELCE'!I$3,Budget!$E$14:$E$413,'4240 - IELCE'!$S$1))</f>
        <v>0</v>
      </c>
      <c r="J28" s="43">
        <f>IF($A28="",0,SUMIFS(Budget!$I$14:$I$413,Budget!$A$14:$A$413,'4240 - IELCE'!$A28,Budget!$B$14:$B$413,'4240 - IELCE'!J$3,Budget!$E$14:$E$413,'4240 - IELCE'!$S$1))</f>
        <v>0</v>
      </c>
      <c r="K28" s="43">
        <f>IF($A28="",0,SUMIFS(Budget!$I$14:$I$413,Budget!$A$14:$A$413,'4240 - IELCE'!$A28,Budget!$B$14:$B$413,'4240 - IELCE'!K$3,Budget!$E$14:$E$413,'4240 - IELCE'!$S$1))</f>
        <v>0</v>
      </c>
      <c r="L28" s="43">
        <f>IF($A28="",0,SUMIFS(Budget!$I$14:$I$413,Budget!$A$14:$A$413,'4240 - IELCE'!$A28,Budget!$B$14:$B$413,'4240 - IELCE'!L$3,Budget!$E$14:$E$413,'4240 - IELCE'!$S$1))</f>
        <v>0</v>
      </c>
      <c r="M28" s="16">
        <f t="shared" si="0"/>
        <v>0</v>
      </c>
    </row>
    <row r="29" spans="1:13" ht="21" x14ac:dyDescent="0.35">
      <c r="A29" s="41" t="str">
        <f>IF(Codes!A28="","",Codes!A28)</f>
        <v/>
      </c>
      <c r="B29" s="42" t="str">
        <f>+Codes!B28</f>
        <v/>
      </c>
      <c r="C29" s="43">
        <f>IF($A29="",0,SUMIFS(Budget!$I$14:$I$413,Budget!$A$14:$A$413,'4240 - IELCE'!$A29,Budget!$B$14:$B$413,'4240 - IELCE'!C$3,Budget!$E$14:$E$413,'4240 - IELCE'!$S$1))</f>
        <v>0</v>
      </c>
      <c r="D29" s="43">
        <f>IF($A29="",0,SUMIFS(Budget!$I$14:$I$413,Budget!$A$14:$A$413,'4240 - IELCE'!$A29,Budget!$B$14:$B$413,'4240 - IELCE'!D$3,Budget!$E$14:$E$413,'4240 - IELCE'!$S$1))</f>
        <v>0</v>
      </c>
      <c r="E29" s="43">
        <f>IF($A29="",0,SUMIFS(Budget!$I$14:$I$413,Budget!$A$14:$A$413,'4240 - IELCE'!$A29,Budget!$B$14:$B$413,'4240 - IELCE'!E$3,Budget!$E$14:$E$413,'4240 - IELCE'!$S$1))</f>
        <v>0</v>
      </c>
      <c r="F29" s="43">
        <f>IF($A29="",0,SUMIFS(Budget!$I$14:$I$413,Budget!$A$14:$A$413,'4240 - IELCE'!$A29,Budget!$B$14:$B$413,'4240 - IELCE'!F$3,Budget!$E$14:$E$413,'4240 - IELCE'!$S$1))</f>
        <v>0</v>
      </c>
      <c r="G29" s="43">
        <f>IF($A29="",0,SUMIFS(Budget!$I$14:$I$413,Budget!$A$14:$A$413,'4240 - IELCE'!$A29,Budget!$B$14:$B$413,'4240 - IELCE'!G$3,Budget!$E$14:$E$413,'4240 - IELCE'!$S$1))</f>
        <v>0</v>
      </c>
      <c r="H29" s="43">
        <f>IF($A29="",0,SUMIFS(Budget!$I$14:$I$413,Budget!$A$14:$A$413,'4240 - IELCE'!$A29,Budget!$B$14:$B$413,'4240 - IELCE'!H$3,Budget!$E$14:$E$413,'4240 - IELCE'!$S$1))</f>
        <v>0</v>
      </c>
      <c r="I29" s="43">
        <f>IF($A29="",0,SUMIFS(Budget!$I$14:$I$413,Budget!$A$14:$A$413,'4240 - IELCE'!$A29,Budget!$B$14:$B$413,'4240 - IELCE'!I$3,Budget!$E$14:$E$413,'4240 - IELCE'!$S$1))</f>
        <v>0</v>
      </c>
      <c r="J29" s="43">
        <f>IF($A29="",0,SUMIFS(Budget!$I$14:$I$413,Budget!$A$14:$A$413,'4240 - IELCE'!$A29,Budget!$B$14:$B$413,'4240 - IELCE'!J$3,Budget!$E$14:$E$413,'4240 - IELCE'!$S$1))</f>
        <v>0</v>
      </c>
      <c r="K29" s="43">
        <f>IF($A29="",0,SUMIFS(Budget!$I$14:$I$413,Budget!$A$14:$A$413,'4240 - IELCE'!$A29,Budget!$B$14:$B$413,'4240 - IELCE'!K$3,Budget!$E$14:$E$413,'4240 - IELCE'!$S$1))</f>
        <v>0</v>
      </c>
      <c r="L29" s="43">
        <f>IF($A29="",0,SUMIFS(Budget!$I$14:$I$413,Budget!$A$14:$A$413,'4240 - IELCE'!$A29,Budget!$B$14:$B$413,'4240 - IELCE'!L$3,Budget!$E$14:$E$413,'4240 - IELCE'!$S$1))</f>
        <v>0</v>
      </c>
      <c r="M29" s="16">
        <f t="shared" si="0"/>
        <v>0</v>
      </c>
    </row>
    <row r="30" spans="1:13" ht="21" x14ac:dyDescent="0.35">
      <c r="A30" s="41" t="str">
        <f>IF(Codes!A29="","",Codes!A29)</f>
        <v/>
      </c>
      <c r="B30" s="42" t="str">
        <f>+Codes!B29</f>
        <v/>
      </c>
      <c r="C30" s="43">
        <f>IF($A30="",0,SUMIFS(Budget!$I$14:$I$413,Budget!$A$14:$A$413,'4240 - IELCE'!$A30,Budget!$B$14:$B$413,'4240 - IELCE'!C$3,Budget!$E$14:$E$413,'4240 - IELCE'!$S$1))</f>
        <v>0</v>
      </c>
      <c r="D30" s="43">
        <f>IF($A30="",0,SUMIFS(Budget!$I$14:$I$413,Budget!$A$14:$A$413,'4240 - IELCE'!$A30,Budget!$B$14:$B$413,'4240 - IELCE'!D$3,Budget!$E$14:$E$413,'4240 - IELCE'!$S$1))</f>
        <v>0</v>
      </c>
      <c r="E30" s="43">
        <f>IF($A30="",0,SUMIFS(Budget!$I$14:$I$413,Budget!$A$14:$A$413,'4240 - IELCE'!$A30,Budget!$B$14:$B$413,'4240 - IELCE'!E$3,Budget!$E$14:$E$413,'4240 - IELCE'!$S$1))</f>
        <v>0</v>
      </c>
      <c r="F30" s="43">
        <f>IF($A30="",0,SUMIFS(Budget!$I$14:$I$413,Budget!$A$14:$A$413,'4240 - IELCE'!$A30,Budget!$B$14:$B$413,'4240 - IELCE'!F$3,Budget!$E$14:$E$413,'4240 - IELCE'!$S$1))</f>
        <v>0</v>
      </c>
      <c r="G30" s="43">
        <f>IF($A30="",0,SUMIFS(Budget!$I$14:$I$413,Budget!$A$14:$A$413,'4240 - IELCE'!$A30,Budget!$B$14:$B$413,'4240 - IELCE'!G$3,Budget!$E$14:$E$413,'4240 - IELCE'!$S$1))</f>
        <v>0</v>
      </c>
      <c r="H30" s="43">
        <f>IF($A30="",0,SUMIFS(Budget!$I$14:$I$413,Budget!$A$14:$A$413,'4240 - IELCE'!$A30,Budget!$B$14:$B$413,'4240 - IELCE'!H$3,Budget!$E$14:$E$413,'4240 - IELCE'!$S$1))</f>
        <v>0</v>
      </c>
      <c r="I30" s="43">
        <f>IF($A30="",0,SUMIFS(Budget!$I$14:$I$413,Budget!$A$14:$A$413,'4240 - IELCE'!$A30,Budget!$B$14:$B$413,'4240 - IELCE'!I$3,Budget!$E$14:$E$413,'4240 - IELCE'!$S$1))</f>
        <v>0</v>
      </c>
      <c r="J30" s="43">
        <f>IF($A30="",0,SUMIFS(Budget!$I$14:$I$413,Budget!$A$14:$A$413,'4240 - IELCE'!$A30,Budget!$B$14:$B$413,'4240 - IELCE'!J$3,Budget!$E$14:$E$413,'4240 - IELCE'!$S$1))</f>
        <v>0</v>
      </c>
      <c r="K30" s="43">
        <f>IF($A30="",0,SUMIFS(Budget!$I$14:$I$413,Budget!$A$14:$A$413,'4240 - IELCE'!$A30,Budget!$B$14:$B$413,'4240 - IELCE'!K$3,Budget!$E$14:$E$413,'4240 - IELCE'!$S$1))</f>
        <v>0</v>
      </c>
      <c r="L30" s="43">
        <f>IF($A30="",0,SUMIFS(Budget!$I$14:$I$413,Budget!$A$14:$A$413,'4240 - IELCE'!$A30,Budget!$B$14:$B$413,'4240 - IELCE'!L$3,Budget!$E$14:$E$413,'4240 - IELCE'!$S$1))</f>
        <v>0</v>
      </c>
      <c r="M30" s="16">
        <f t="shared" si="0"/>
        <v>0</v>
      </c>
    </row>
    <row r="31" spans="1:13" ht="21.75" thickBot="1" x14ac:dyDescent="0.4">
      <c r="A31" s="41" t="str">
        <f>IF(Codes!A30="","",Codes!A30)</f>
        <v/>
      </c>
      <c r="B31" s="42" t="str">
        <f>+Codes!B30</f>
        <v/>
      </c>
      <c r="C31" s="43">
        <f>IF($A31="",0,SUMIFS(Budget!$I$14:$I$413,Budget!$A$14:$A$413,'4240 - IELCE'!$A31,Budget!$B$14:$B$413,'4240 - IELCE'!C$3,Budget!$E$14:$E$413,'4240 - IELCE'!$S$1))</f>
        <v>0</v>
      </c>
      <c r="D31" s="43">
        <f>IF($A31="",0,SUMIFS(Budget!$I$14:$I$413,Budget!$A$14:$A$413,'4240 - IELCE'!$A31,Budget!$B$14:$B$413,'4240 - IELCE'!D$3,Budget!$E$14:$E$413,'4240 - IELCE'!$S$1))</f>
        <v>0</v>
      </c>
      <c r="E31" s="43">
        <f>IF($A31="",0,SUMIFS(Budget!$I$14:$I$413,Budget!$A$14:$A$413,'4240 - IELCE'!$A31,Budget!$B$14:$B$413,'4240 - IELCE'!E$3,Budget!$E$14:$E$413,'4240 - IELCE'!$S$1))</f>
        <v>0</v>
      </c>
      <c r="F31" s="43">
        <f>IF($A31="",0,SUMIFS(Budget!$I$14:$I$413,Budget!$A$14:$A$413,'4240 - IELCE'!$A31,Budget!$B$14:$B$413,'4240 - IELCE'!F$3,Budget!$E$14:$E$413,'4240 - IELCE'!$S$1))</f>
        <v>0</v>
      </c>
      <c r="G31" s="43">
        <f>IF($A31="",0,SUMIFS(Budget!$I$14:$I$413,Budget!$A$14:$A$413,'4240 - IELCE'!$A31,Budget!$B$14:$B$413,'4240 - IELCE'!G$3,Budget!$E$14:$E$413,'4240 - IELCE'!$S$1))</f>
        <v>0</v>
      </c>
      <c r="H31" s="43">
        <f>IF($A31="",0,SUMIFS(Budget!$I$14:$I$413,Budget!$A$14:$A$413,'4240 - IELCE'!$A31,Budget!$B$14:$B$413,'4240 - IELCE'!H$3,Budget!$E$14:$E$413,'4240 - IELCE'!$S$1))</f>
        <v>0</v>
      </c>
      <c r="I31" s="43">
        <f>IF($A31="",0,SUMIFS(Budget!$I$14:$I$413,Budget!$A$14:$A$413,'4240 - IELCE'!$A31,Budget!$B$14:$B$413,'4240 - IELCE'!I$3,Budget!$E$14:$E$413,'4240 - IELCE'!$S$1))</f>
        <v>0</v>
      </c>
      <c r="J31" s="43">
        <f>IF($A31="",0,SUMIFS(Budget!$I$14:$I$413,Budget!$A$14:$A$413,'4240 - IELCE'!$A31,Budget!$B$14:$B$413,'4240 - IELCE'!J$3,Budget!$E$14:$E$413,'4240 - IELCE'!$S$1))</f>
        <v>0</v>
      </c>
      <c r="K31" s="43">
        <f>IF($A31="",0,SUMIFS(Budget!$I$14:$I$413,Budget!$A$14:$A$413,'4240 - IELCE'!$A31,Budget!$B$14:$B$413,'4240 - IELCE'!K$3,Budget!$E$14:$E$413,'4240 - IELCE'!$S$1))</f>
        <v>0</v>
      </c>
      <c r="L31" s="43">
        <f>IF($A31="",0,SUMIFS(Budget!$I$14:$I$413,Budget!$A$14:$A$413,'4240 - IELCE'!$A31,Budget!$B$14:$B$413,'4240 - IELCE'!L$3,Budget!$E$14:$E$413,'4240 - IELCE'!$S$1))</f>
        <v>0</v>
      </c>
      <c r="M31" s="16">
        <f t="shared" si="0"/>
        <v>0</v>
      </c>
    </row>
    <row r="32" spans="1:13" ht="22.5" thickTop="1" thickBot="1" x14ac:dyDescent="0.4">
      <c r="A32" s="17"/>
      <c r="B32" s="18" t="s">
        <v>115</v>
      </c>
      <c r="C32" s="107">
        <f>SUM(C5:C31)</f>
        <v>0</v>
      </c>
      <c r="D32" s="107">
        <f t="shared" ref="D32:M32" si="1">SUM(D5:D31)</f>
        <v>0</v>
      </c>
      <c r="E32" s="107">
        <f t="shared" si="1"/>
        <v>0</v>
      </c>
      <c r="F32" s="107">
        <f t="shared" si="1"/>
        <v>0</v>
      </c>
      <c r="G32" s="107">
        <f t="shared" si="1"/>
        <v>0</v>
      </c>
      <c r="H32" s="107">
        <f t="shared" si="1"/>
        <v>0</v>
      </c>
      <c r="I32" s="107">
        <f t="shared" si="1"/>
        <v>0</v>
      </c>
      <c r="J32" s="107">
        <f t="shared" si="1"/>
        <v>0</v>
      </c>
      <c r="K32" s="107">
        <f t="shared" si="1"/>
        <v>0</v>
      </c>
      <c r="L32" s="107">
        <f t="shared" si="1"/>
        <v>0</v>
      </c>
      <c r="M32" s="107">
        <f t="shared" si="1"/>
        <v>0</v>
      </c>
    </row>
    <row r="33" spans="1:13" ht="20.25" thickTop="1" thickBot="1" x14ac:dyDescent="0.35">
      <c r="A33" s="101">
        <v>2495</v>
      </c>
      <c r="B33" s="102" t="s">
        <v>114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8">
        <f>+Budget!G7</f>
        <v>0</v>
      </c>
      <c r="M33" s="104">
        <f>+L33</f>
        <v>0</v>
      </c>
    </row>
    <row r="34" spans="1:13" ht="21.75" thickTop="1" x14ac:dyDescent="0.35">
      <c r="A34" s="17"/>
      <c r="B34" s="18" t="s">
        <v>116</v>
      </c>
      <c r="C34" s="109">
        <f>+C32</f>
        <v>0</v>
      </c>
      <c r="D34" s="109">
        <f t="shared" ref="D34:K34" si="2">+D32</f>
        <v>0</v>
      </c>
      <c r="E34" s="109">
        <f t="shared" si="2"/>
        <v>0</v>
      </c>
      <c r="F34" s="109">
        <f t="shared" si="2"/>
        <v>0</v>
      </c>
      <c r="G34" s="109">
        <f t="shared" si="2"/>
        <v>0</v>
      </c>
      <c r="H34" s="109">
        <f t="shared" si="2"/>
        <v>0</v>
      </c>
      <c r="I34" s="109">
        <f t="shared" si="2"/>
        <v>0</v>
      </c>
      <c r="J34" s="109">
        <f t="shared" si="2"/>
        <v>0</v>
      </c>
      <c r="K34" s="109">
        <f t="shared" si="2"/>
        <v>0</v>
      </c>
      <c r="L34" s="109">
        <f>+L32+L33</f>
        <v>0</v>
      </c>
      <c r="M34" s="109">
        <f>+M32+M33</f>
        <v>0</v>
      </c>
    </row>
    <row r="35" spans="1:13" x14ac:dyDescent="0.25">
      <c r="B35" s="9" t="str">
        <f>IF(A35="","",VLOOKUP(A35,Codes!$A$4:$B$29,2,FALSE))</f>
        <v/>
      </c>
    </row>
    <row r="36" spans="1:13" x14ac:dyDescent="0.25">
      <c r="B36" s="9" t="str">
        <f>IF(A36="","",VLOOKUP(A36,Codes!$A$4:$B$29,2,FALSE))</f>
        <v/>
      </c>
    </row>
    <row r="37" spans="1:13" x14ac:dyDescent="0.25">
      <c r="B37" s="9" t="str">
        <f>IF(A37="","",VLOOKUP(A37,Codes!$A$4:$B$29,2,FALSE))</f>
        <v/>
      </c>
    </row>
    <row r="38" spans="1:13" x14ac:dyDescent="0.25">
      <c r="B38" s="9" t="str">
        <f>IF(A38="","",VLOOKUP(A38,Codes!$A$4:$B$29,2,FALSE))</f>
        <v/>
      </c>
    </row>
    <row r="39" spans="1:13" x14ac:dyDescent="0.25">
      <c r="B39" s="9" t="str">
        <f>IF(A39="","",VLOOKUP(A39,Codes!$A$4:$B$29,2,FALSE))</f>
        <v/>
      </c>
    </row>
    <row r="40" spans="1:13" x14ac:dyDescent="0.25">
      <c r="B40" s="9" t="str">
        <f>IF(A40="","",VLOOKUP(A40,Codes!$A$4:$B$29,2,FALSE))</f>
        <v/>
      </c>
    </row>
    <row r="41" spans="1:13" x14ac:dyDescent="0.25">
      <c r="B41" s="9" t="str">
        <f>IF(A41="","",VLOOKUP(A41,Codes!$A$4:$B$29,2,FALSE))</f>
        <v/>
      </c>
    </row>
    <row r="42" spans="1:13" x14ac:dyDescent="0.25">
      <c r="B42" s="9" t="str">
        <f>IF(A42="","",VLOOKUP(A42,Codes!$A$4:$B$29,2,FALSE))</f>
        <v/>
      </c>
    </row>
    <row r="43" spans="1:13" x14ac:dyDescent="0.25">
      <c r="B43" s="9" t="str">
        <f>IF(A43="","",VLOOKUP(A43,Codes!$A$4:$B$29,2,FALSE))</f>
        <v/>
      </c>
    </row>
    <row r="44" spans="1:13" x14ac:dyDescent="0.25">
      <c r="B44" s="9" t="str">
        <f>IF(A44="","",VLOOKUP(A44,Codes!$A$4:$B$29,2,FALSE))</f>
        <v/>
      </c>
    </row>
    <row r="45" spans="1:13" x14ac:dyDescent="0.25">
      <c r="B45" s="9" t="str">
        <f>IF(A45="","",VLOOKUP(A45,Codes!$A$4:$B$29,2,FALSE))</f>
        <v/>
      </c>
    </row>
    <row r="46" spans="1:13" x14ac:dyDescent="0.25">
      <c r="B46" s="9" t="str">
        <f>IF(A46="","",VLOOKUP(A46,Codes!$A$4:$B$29,2,FALSE))</f>
        <v/>
      </c>
    </row>
    <row r="47" spans="1:13" x14ac:dyDescent="0.25">
      <c r="B47" s="9" t="str">
        <f>IF(A47="","",VLOOKUP(A47,Codes!$A$4:$B$29,2,FALSE))</f>
        <v/>
      </c>
    </row>
    <row r="48" spans="1:13" x14ac:dyDescent="0.25">
      <c r="B48" s="9" t="str">
        <f>IF(A48="","",VLOOKUP(A48,Codes!$A$4:$B$29,2,FALSE))</f>
        <v/>
      </c>
    </row>
    <row r="49" spans="2:2" x14ac:dyDescent="0.25">
      <c r="B49" s="9" t="str">
        <f>IF(A49="","",VLOOKUP(A49,Codes!$A$4:$B$29,2,FALSE))</f>
        <v/>
      </c>
    </row>
    <row r="50" spans="2:2" x14ac:dyDescent="0.25">
      <c r="B50" s="9" t="str">
        <f>IF(A50="","",VLOOKUP(A50,Codes!$A$4:$B$29,2,FALSE))</f>
        <v/>
      </c>
    </row>
    <row r="51" spans="2:2" x14ac:dyDescent="0.25">
      <c r="B51" s="9" t="str">
        <f>IF(A51="","",VLOOKUP(A51,Codes!$A$4:$B$29,2,FALSE))</f>
        <v/>
      </c>
    </row>
    <row r="52" spans="2:2" x14ac:dyDescent="0.25">
      <c r="B52" s="9" t="str">
        <f>IF(A52="","",VLOOKUP(A52,Codes!$A$4:$B$29,2,FALSE))</f>
        <v/>
      </c>
    </row>
    <row r="53" spans="2:2" x14ac:dyDescent="0.25">
      <c r="B53" s="9" t="str">
        <f>IF(A53="","",VLOOKUP(A53,Codes!$A$4:$B$29,2,FALSE))</f>
        <v/>
      </c>
    </row>
    <row r="54" spans="2:2" x14ac:dyDescent="0.25">
      <c r="B54" s="9" t="str">
        <f>IF(A54="","",VLOOKUP(A54,Codes!$A$4:$B$29,2,FALSE))</f>
        <v/>
      </c>
    </row>
    <row r="55" spans="2:2" x14ac:dyDescent="0.25">
      <c r="B55" s="9" t="str">
        <f>IF(A55="","",VLOOKUP(A55,Codes!$A$4:$B$29,2,FALSE))</f>
        <v/>
      </c>
    </row>
    <row r="56" spans="2:2" x14ac:dyDescent="0.25">
      <c r="B56" s="9" t="str">
        <f>IF(A56="","",VLOOKUP(A56,Codes!$A$4:$B$29,2,FALSE))</f>
        <v/>
      </c>
    </row>
    <row r="57" spans="2:2" x14ac:dyDescent="0.25">
      <c r="B57" s="9" t="str">
        <f>IF(A57="","",VLOOKUP(A57,Codes!$A$4:$B$29,2,FALSE))</f>
        <v/>
      </c>
    </row>
    <row r="58" spans="2:2" x14ac:dyDescent="0.25">
      <c r="B58" s="9" t="str">
        <f>IF(A58="","",VLOOKUP(A58,Codes!$A$4:$B$29,2,FALSE))</f>
        <v/>
      </c>
    </row>
    <row r="59" spans="2:2" x14ac:dyDescent="0.25">
      <c r="B59" s="9" t="str">
        <f>IF(A59="","",VLOOKUP(A59,Codes!$A$4:$B$29,2,FALSE))</f>
        <v/>
      </c>
    </row>
    <row r="60" spans="2:2" x14ac:dyDescent="0.25">
      <c r="B60" s="9" t="str">
        <f>IF(A60="","",VLOOKUP(A60,Codes!$A$4:$B$29,2,FALSE))</f>
        <v/>
      </c>
    </row>
    <row r="61" spans="2:2" x14ac:dyDescent="0.25">
      <c r="B61" s="9" t="str">
        <f>IF(A61="","",VLOOKUP(A61,Codes!$A$4:$B$29,2,FALSE))</f>
        <v/>
      </c>
    </row>
    <row r="62" spans="2:2" x14ac:dyDescent="0.25">
      <c r="B62" s="9" t="str">
        <f>IF(A62="","",VLOOKUP(A62,Codes!$A$4:$B$29,2,FALSE))</f>
        <v/>
      </c>
    </row>
    <row r="63" spans="2:2" x14ac:dyDescent="0.25">
      <c r="B63" s="9" t="str">
        <f>IF(A63="","",VLOOKUP(A63,Codes!$A$4:$B$29,2,FALSE))</f>
        <v/>
      </c>
    </row>
    <row r="64" spans="2:2" x14ac:dyDescent="0.25">
      <c r="B64" s="9" t="str">
        <f>IF(A64="","",VLOOKUP(A64,Codes!$A$4:$B$29,2,FALSE))</f>
        <v/>
      </c>
    </row>
  </sheetData>
  <sheetProtection sheet="1" formatColumns="0" formatRows="0"/>
  <mergeCells count="3">
    <mergeCell ref="A2:M2"/>
    <mergeCell ref="A1:B1"/>
    <mergeCell ref="C1:M1"/>
  </mergeCells>
  <dataValidations count="1">
    <dataValidation type="list" allowBlank="1" showInputMessage="1" showErrorMessage="1" sqref="B5:B31" xr:uid="{00000000-0002-0000-0400-000000000000}">
      <formula1>$A$3:$A$62</formula1>
    </dataValidation>
  </dataValidations>
  <pageMargins left="0.2" right="0.2" top="0.25" bottom="0.25" header="0.3" footer="0.3"/>
  <pageSetup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Codes!$A$4:$A$29</xm:f>
          </x14:formula1>
          <xm:sqref>A32:A64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  <pageSetUpPr fitToPage="1"/>
  </sheetPr>
  <dimension ref="A1:M64"/>
  <sheetViews>
    <sheetView zoomScale="70" zoomScaleNormal="70" workbookViewId="0">
      <pane xSplit="2" ySplit="4" topLeftCell="C5" activePane="bottomRight" state="frozen"/>
      <selection activeCell="D12" sqref="D12"/>
      <selection pane="topRight" activeCell="D12" sqref="D12"/>
      <selection pane="bottomLeft" activeCell="D12" sqref="D12"/>
      <selection pane="bottomRight" activeCell="C1" sqref="C1:M1"/>
    </sheetView>
  </sheetViews>
  <sheetFormatPr defaultRowHeight="15" x14ac:dyDescent="0.25"/>
  <cols>
    <col min="1" max="1" width="19.140625" style="26" customWidth="1"/>
    <col min="2" max="2" width="47" style="8" customWidth="1"/>
    <col min="3" max="3" width="19.28515625" style="26" customWidth="1"/>
    <col min="4" max="13" width="18.5703125" style="26" customWidth="1"/>
    <col min="14" max="16384" width="9.140625" style="26"/>
  </cols>
  <sheetData>
    <row r="1" spans="1:13" s="7" customFormat="1" ht="31.5" x14ac:dyDescent="0.5">
      <c r="A1" s="140" t="str">
        <f>Codes!C1</f>
        <v>[Enter Grantee Name]</v>
      </c>
      <c r="B1" s="140"/>
      <c r="C1" s="140" t="str">
        <f>+Codes!A1&amp;" "&amp;S1</f>
        <v xml:space="preserve">Vermont Adult Education and Literacy </v>
      </c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s="7" customFormat="1" ht="28.5" x14ac:dyDescent="0.45">
      <c r="A2" s="139" t="str">
        <f>+Budget!C2</f>
        <v>FY2021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18.75" x14ac:dyDescent="0.3">
      <c r="A3" s="24"/>
      <c r="B3" s="25"/>
      <c r="C3" s="19">
        <v>100</v>
      </c>
      <c r="D3" s="19">
        <v>200</v>
      </c>
      <c r="E3" s="19">
        <v>300</v>
      </c>
      <c r="F3" s="19">
        <v>400</v>
      </c>
      <c r="G3" s="19">
        <v>500</v>
      </c>
      <c r="H3" s="19">
        <v>600</v>
      </c>
      <c r="I3" s="19">
        <v>700</v>
      </c>
      <c r="J3" s="19">
        <v>730</v>
      </c>
      <c r="K3" s="19">
        <v>800</v>
      </c>
      <c r="L3" s="19">
        <v>900</v>
      </c>
      <c r="M3" s="20"/>
    </row>
    <row r="4" spans="1:13" ht="75" x14ac:dyDescent="0.3">
      <c r="A4" s="22" t="s">
        <v>0</v>
      </c>
      <c r="B4" s="23" t="s">
        <v>1</v>
      </c>
      <c r="C4" s="21" t="s">
        <v>52</v>
      </c>
      <c r="D4" s="21" t="s">
        <v>53</v>
      </c>
      <c r="E4" s="21" t="s">
        <v>54</v>
      </c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</row>
    <row r="5" spans="1:13" ht="21" x14ac:dyDescent="0.35">
      <c r="A5" s="58">
        <f>IF(Codes!A4="","",Codes!A4)</f>
        <v>1000</v>
      </c>
      <c r="B5" s="59" t="str">
        <f>+Codes!B4</f>
        <v>Instruction</v>
      </c>
      <c r="C5" s="60">
        <f>IF($A5="",0,SUMIFS(Budget!$I$14:$I$413,Budget!$A$14:$A$413,Summary!$A5,Budget!$B$14:$B$413,Summary!C$3))</f>
        <v>0</v>
      </c>
      <c r="D5" s="60">
        <f>IF($A5="",0,SUMIFS(Budget!$I$14:$I$413,Budget!$A$14:$A$413,Summary!$A5,Budget!$B$14:$B$413,Summary!D$3))</f>
        <v>0</v>
      </c>
      <c r="E5" s="60">
        <f>IF($A5="",0,SUMIFS(Budget!$I$14:$I$413,Budget!$A$14:$A$413,Summary!$A5,Budget!$B$14:$B$413,Summary!E$3))</f>
        <v>0</v>
      </c>
      <c r="F5" s="60">
        <f>IF($A5="",0,SUMIFS(Budget!$I$14:$I$413,Budget!$A$14:$A$413,Summary!$A5,Budget!$B$14:$B$413,Summary!F$3))</f>
        <v>0</v>
      </c>
      <c r="G5" s="60">
        <f>IF($A5="",0,SUMIFS(Budget!$I$14:$I$413,Budget!$A$14:$A$413,Summary!$A5,Budget!$B$14:$B$413,Summary!G$3))</f>
        <v>0</v>
      </c>
      <c r="H5" s="60">
        <f>IF($A5="",0,SUMIFS(Budget!$I$14:$I$413,Budget!$A$14:$A$413,Summary!$A5,Budget!$B$14:$B$413,Summary!H$3))</f>
        <v>0</v>
      </c>
      <c r="I5" s="60">
        <f>IF($A5="",0,SUMIFS(Budget!$I$14:$I$413,Budget!$A$14:$A$413,Summary!$A5,Budget!$B$14:$B$413,Summary!I$3))</f>
        <v>0</v>
      </c>
      <c r="J5" s="60">
        <f>IF($A5="",0,SUMIFS(Budget!$I$14:$I$413,Budget!$A$14:$A$413,Summary!$A5,Budget!$B$14:$B$413,Summary!J$3))</f>
        <v>0</v>
      </c>
      <c r="K5" s="60">
        <f>IF($A5="",0,SUMIFS(Budget!$I$14:$I$413,Budget!$A$14:$A$413,Summary!$A5,Budget!$B$14:$B$413,Summary!K$3))</f>
        <v>0</v>
      </c>
      <c r="L5" s="60">
        <f>IF($A5="",0,SUMIFS(Budget!$I$14:$I$413,Budget!$A$14:$A$413,Summary!$A5,Budget!$B$14:$B$413,Summary!L$3))</f>
        <v>0</v>
      </c>
      <c r="M5" s="16">
        <f>SUM(C5:L5)</f>
        <v>0</v>
      </c>
    </row>
    <row r="6" spans="1:13" ht="21" x14ac:dyDescent="0.35">
      <c r="A6" s="58">
        <f>IF(Codes!A5="","",Codes!A5)</f>
        <v>2110</v>
      </c>
      <c r="B6" s="59" t="str">
        <f>+Codes!B5</f>
        <v>Attendance and Social Work Services</v>
      </c>
      <c r="C6" s="60">
        <f>IF($A6="",0,SUMIFS(Budget!$I$14:$I$413,Budget!$A$14:$A$413,Summary!$A6,Budget!$B$14:$B$413,Summary!C$3))</f>
        <v>0</v>
      </c>
      <c r="D6" s="60">
        <f>IF($A6="",0,SUMIFS(Budget!$I$14:$I$413,Budget!$A$14:$A$413,Summary!$A6,Budget!$B$14:$B$413,Summary!D$3))</f>
        <v>0</v>
      </c>
      <c r="E6" s="60">
        <f>IF($A6="",0,SUMIFS(Budget!$I$14:$I$413,Budget!$A$14:$A$413,Summary!$A6,Budget!$B$14:$B$413,Summary!E$3))</f>
        <v>0</v>
      </c>
      <c r="F6" s="60">
        <f>IF($A6="",0,SUMIFS(Budget!$I$14:$I$413,Budget!$A$14:$A$413,Summary!$A6,Budget!$B$14:$B$413,Summary!F$3))</f>
        <v>0</v>
      </c>
      <c r="G6" s="60">
        <f>IF($A6="",0,SUMIFS(Budget!$I$14:$I$413,Budget!$A$14:$A$413,Summary!$A6,Budget!$B$14:$B$413,Summary!G$3))</f>
        <v>0</v>
      </c>
      <c r="H6" s="60">
        <f>IF($A6="",0,SUMIFS(Budget!$I$14:$I$413,Budget!$A$14:$A$413,Summary!$A6,Budget!$B$14:$B$413,Summary!H$3))</f>
        <v>0</v>
      </c>
      <c r="I6" s="60">
        <f>IF($A6="",0,SUMIFS(Budget!$I$14:$I$413,Budget!$A$14:$A$413,Summary!$A6,Budget!$B$14:$B$413,Summary!I$3))</f>
        <v>0</v>
      </c>
      <c r="J6" s="60">
        <f>IF($A6="",0,SUMIFS(Budget!$I$14:$I$413,Budget!$A$14:$A$413,Summary!$A6,Budget!$B$14:$B$413,Summary!J$3))</f>
        <v>0</v>
      </c>
      <c r="K6" s="60">
        <f>IF($A6="",0,SUMIFS(Budget!$I$14:$I$413,Budget!$A$14:$A$413,Summary!$A6,Budget!$B$14:$B$413,Summary!K$3))</f>
        <v>0</v>
      </c>
      <c r="L6" s="60">
        <f>IF($A6="",0,SUMIFS(Budget!$I$14:$I$413,Budget!$A$14:$A$413,Summary!$A6,Budget!$B$14:$B$413,Summary!L$3))</f>
        <v>0</v>
      </c>
      <c r="M6" s="16">
        <f t="shared" ref="M6:M31" si="0">SUM(C6:L6)</f>
        <v>0</v>
      </c>
    </row>
    <row r="7" spans="1:13" ht="21" x14ac:dyDescent="0.35">
      <c r="A7" s="58">
        <f>IF(Codes!A6="","",Codes!A6)</f>
        <v>2120</v>
      </c>
      <c r="B7" s="59" t="str">
        <f>+Codes!B6</f>
        <v>Guidance Services</v>
      </c>
      <c r="C7" s="60">
        <f>IF($A7="",0,SUMIFS(Budget!$I$14:$I$413,Budget!$A$14:$A$413,Summary!$A7,Budget!$B$14:$B$413,Summary!C$3))</f>
        <v>0</v>
      </c>
      <c r="D7" s="60">
        <f>IF($A7="",0,SUMIFS(Budget!$I$14:$I$413,Budget!$A$14:$A$413,Summary!$A7,Budget!$B$14:$B$413,Summary!D$3))</f>
        <v>0</v>
      </c>
      <c r="E7" s="60">
        <f>IF($A7="",0,SUMIFS(Budget!$I$14:$I$413,Budget!$A$14:$A$413,Summary!$A7,Budget!$B$14:$B$413,Summary!E$3))</f>
        <v>0</v>
      </c>
      <c r="F7" s="60">
        <f>IF($A7="",0,SUMIFS(Budget!$I$14:$I$413,Budget!$A$14:$A$413,Summary!$A7,Budget!$B$14:$B$413,Summary!F$3))</f>
        <v>0</v>
      </c>
      <c r="G7" s="60">
        <f>IF($A7="",0,SUMIFS(Budget!$I$14:$I$413,Budget!$A$14:$A$413,Summary!$A7,Budget!$B$14:$B$413,Summary!G$3))</f>
        <v>0</v>
      </c>
      <c r="H7" s="60">
        <f>IF($A7="",0,SUMIFS(Budget!$I$14:$I$413,Budget!$A$14:$A$413,Summary!$A7,Budget!$B$14:$B$413,Summary!H$3))</f>
        <v>0</v>
      </c>
      <c r="I7" s="60">
        <f>IF($A7="",0,SUMIFS(Budget!$I$14:$I$413,Budget!$A$14:$A$413,Summary!$A7,Budget!$B$14:$B$413,Summary!I$3))</f>
        <v>0</v>
      </c>
      <c r="J7" s="60">
        <f>IF($A7="",0,SUMIFS(Budget!$I$14:$I$413,Budget!$A$14:$A$413,Summary!$A7,Budget!$B$14:$B$413,Summary!J$3))</f>
        <v>0</v>
      </c>
      <c r="K7" s="60">
        <f>IF($A7="",0,SUMIFS(Budget!$I$14:$I$413,Budget!$A$14:$A$413,Summary!$A7,Budget!$B$14:$B$413,Summary!K$3))</f>
        <v>0</v>
      </c>
      <c r="L7" s="60">
        <f>IF($A7="",0,SUMIFS(Budget!$I$14:$I$413,Budget!$A$14:$A$413,Summary!$A7,Budget!$B$14:$B$413,Summary!L$3))</f>
        <v>0</v>
      </c>
      <c r="M7" s="16">
        <f t="shared" si="0"/>
        <v>0</v>
      </c>
    </row>
    <row r="8" spans="1:13" ht="21" x14ac:dyDescent="0.35">
      <c r="A8" s="58">
        <f>IF(Codes!A7="","",Codes!A7)</f>
        <v>2190</v>
      </c>
      <c r="B8" s="59" t="str">
        <f>+Codes!B7</f>
        <v>Other Support Services - Students</v>
      </c>
      <c r="C8" s="60">
        <f>IF($A8="",0,SUMIFS(Budget!$I$14:$I$413,Budget!$A$14:$A$413,Summary!$A8,Budget!$B$14:$B$413,Summary!C$3))</f>
        <v>0</v>
      </c>
      <c r="D8" s="60">
        <f>IF($A8="",0,SUMIFS(Budget!$I$14:$I$413,Budget!$A$14:$A$413,Summary!$A8,Budget!$B$14:$B$413,Summary!D$3))</f>
        <v>0</v>
      </c>
      <c r="E8" s="60">
        <f>IF($A8="",0,SUMIFS(Budget!$I$14:$I$413,Budget!$A$14:$A$413,Summary!$A8,Budget!$B$14:$B$413,Summary!E$3))</f>
        <v>0</v>
      </c>
      <c r="F8" s="60">
        <f>IF($A8="",0,SUMIFS(Budget!$I$14:$I$413,Budget!$A$14:$A$413,Summary!$A8,Budget!$B$14:$B$413,Summary!F$3))</f>
        <v>0</v>
      </c>
      <c r="G8" s="60">
        <f>IF($A8="",0,SUMIFS(Budget!$I$14:$I$413,Budget!$A$14:$A$413,Summary!$A8,Budget!$B$14:$B$413,Summary!G$3))</f>
        <v>0</v>
      </c>
      <c r="H8" s="60">
        <f>IF($A8="",0,SUMIFS(Budget!$I$14:$I$413,Budget!$A$14:$A$413,Summary!$A8,Budget!$B$14:$B$413,Summary!H$3))</f>
        <v>0</v>
      </c>
      <c r="I8" s="60">
        <f>IF($A8="",0,SUMIFS(Budget!$I$14:$I$413,Budget!$A$14:$A$413,Summary!$A8,Budget!$B$14:$B$413,Summary!I$3))</f>
        <v>0</v>
      </c>
      <c r="J8" s="60">
        <f>IF($A8="",0,SUMIFS(Budget!$I$14:$I$413,Budget!$A$14:$A$413,Summary!$A8,Budget!$B$14:$B$413,Summary!J$3))</f>
        <v>0</v>
      </c>
      <c r="K8" s="60">
        <f>IF($A8="",0,SUMIFS(Budget!$I$14:$I$413,Budget!$A$14:$A$413,Summary!$A8,Budget!$B$14:$B$413,Summary!K$3))</f>
        <v>0</v>
      </c>
      <c r="L8" s="60">
        <f>IF($A8="",0,SUMIFS(Budget!$I$14:$I$413,Budget!$A$14:$A$413,Summary!$A8,Budget!$B$14:$B$413,Summary!L$3))</f>
        <v>0</v>
      </c>
      <c r="M8" s="16">
        <f t="shared" si="0"/>
        <v>0</v>
      </c>
    </row>
    <row r="9" spans="1:13" ht="21" x14ac:dyDescent="0.35">
      <c r="A9" s="58">
        <f>IF(Codes!A8="","",Codes!A8)</f>
        <v>2212</v>
      </c>
      <c r="B9" s="59" t="str">
        <f>+Codes!B8</f>
        <v>Instruction and Curriculum Development</v>
      </c>
      <c r="C9" s="60">
        <f>IF($A9="",0,SUMIFS(Budget!$I$14:$I$413,Budget!$A$14:$A$413,Summary!$A9,Budget!$B$14:$B$413,Summary!C$3))</f>
        <v>0</v>
      </c>
      <c r="D9" s="60">
        <f>IF($A9="",0,SUMIFS(Budget!$I$14:$I$413,Budget!$A$14:$A$413,Summary!$A9,Budget!$B$14:$B$413,Summary!D$3))</f>
        <v>0</v>
      </c>
      <c r="E9" s="60">
        <f>IF($A9="",0,SUMIFS(Budget!$I$14:$I$413,Budget!$A$14:$A$413,Summary!$A9,Budget!$B$14:$B$413,Summary!E$3))</f>
        <v>0</v>
      </c>
      <c r="F9" s="60">
        <f>IF($A9="",0,SUMIFS(Budget!$I$14:$I$413,Budget!$A$14:$A$413,Summary!$A9,Budget!$B$14:$B$413,Summary!F$3))</f>
        <v>0</v>
      </c>
      <c r="G9" s="60">
        <f>IF($A9="",0,SUMIFS(Budget!$I$14:$I$413,Budget!$A$14:$A$413,Summary!$A9,Budget!$B$14:$B$413,Summary!G$3))</f>
        <v>0</v>
      </c>
      <c r="H9" s="60">
        <f>IF($A9="",0,SUMIFS(Budget!$I$14:$I$413,Budget!$A$14:$A$413,Summary!$A9,Budget!$B$14:$B$413,Summary!H$3))</f>
        <v>0</v>
      </c>
      <c r="I9" s="60">
        <f>IF($A9="",0,SUMIFS(Budget!$I$14:$I$413,Budget!$A$14:$A$413,Summary!$A9,Budget!$B$14:$B$413,Summary!I$3))</f>
        <v>0</v>
      </c>
      <c r="J9" s="60">
        <f>IF($A9="",0,SUMIFS(Budget!$I$14:$I$413,Budget!$A$14:$A$413,Summary!$A9,Budget!$B$14:$B$413,Summary!J$3))</f>
        <v>0</v>
      </c>
      <c r="K9" s="60">
        <f>IF($A9="",0,SUMIFS(Budget!$I$14:$I$413,Budget!$A$14:$A$413,Summary!$A9,Budget!$B$14:$B$413,Summary!K$3))</f>
        <v>0</v>
      </c>
      <c r="L9" s="60">
        <f>IF($A9="",0,SUMIFS(Budget!$I$14:$I$413,Budget!$A$14:$A$413,Summary!$A9,Budget!$B$14:$B$413,Summary!L$3))</f>
        <v>0</v>
      </c>
      <c r="M9" s="16">
        <f t="shared" si="0"/>
        <v>0</v>
      </c>
    </row>
    <row r="10" spans="1:13" ht="21" x14ac:dyDescent="0.35">
      <c r="A10" s="58">
        <f>IF(Codes!A9="","",Codes!A9)</f>
        <v>2213</v>
      </c>
      <c r="B10" s="59" t="str">
        <f>+Codes!B9</f>
        <v>Instructional Staff Training</v>
      </c>
      <c r="C10" s="60">
        <f>IF($A10="",0,SUMIFS(Budget!$I$14:$I$413,Budget!$A$14:$A$413,Summary!$A10,Budget!$B$14:$B$413,Summary!C$3))</f>
        <v>0</v>
      </c>
      <c r="D10" s="60">
        <f>IF($A10="",0,SUMIFS(Budget!$I$14:$I$413,Budget!$A$14:$A$413,Summary!$A10,Budget!$B$14:$B$413,Summary!D$3))</f>
        <v>0</v>
      </c>
      <c r="E10" s="60">
        <f>IF($A10="",0,SUMIFS(Budget!$I$14:$I$413,Budget!$A$14:$A$413,Summary!$A10,Budget!$B$14:$B$413,Summary!E$3))</f>
        <v>0</v>
      </c>
      <c r="F10" s="60">
        <f>IF($A10="",0,SUMIFS(Budget!$I$14:$I$413,Budget!$A$14:$A$413,Summary!$A10,Budget!$B$14:$B$413,Summary!F$3))</f>
        <v>0</v>
      </c>
      <c r="G10" s="60">
        <f>IF($A10="",0,SUMIFS(Budget!$I$14:$I$413,Budget!$A$14:$A$413,Summary!$A10,Budget!$B$14:$B$413,Summary!G$3))</f>
        <v>0</v>
      </c>
      <c r="H10" s="60">
        <f>IF($A10="",0,SUMIFS(Budget!$I$14:$I$413,Budget!$A$14:$A$413,Summary!$A10,Budget!$B$14:$B$413,Summary!H$3))</f>
        <v>0</v>
      </c>
      <c r="I10" s="60">
        <f>IF($A10="",0,SUMIFS(Budget!$I$14:$I$413,Budget!$A$14:$A$413,Summary!$A10,Budget!$B$14:$B$413,Summary!I$3))</f>
        <v>0</v>
      </c>
      <c r="J10" s="60">
        <f>IF($A10="",0,SUMIFS(Budget!$I$14:$I$413,Budget!$A$14:$A$413,Summary!$A10,Budget!$B$14:$B$413,Summary!J$3))</f>
        <v>0</v>
      </c>
      <c r="K10" s="60">
        <f>IF($A10="",0,SUMIFS(Budget!$I$14:$I$413,Budget!$A$14:$A$413,Summary!$A10,Budget!$B$14:$B$413,Summary!K$3))</f>
        <v>0</v>
      </c>
      <c r="L10" s="60">
        <f>IF($A10="",0,SUMIFS(Budget!$I$14:$I$413,Budget!$A$14:$A$413,Summary!$A10,Budget!$B$14:$B$413,Summary!L$3))</f>
        <v>0</v>
      </c>
      <c r="M10" s="16">
        <f t="shared" si="0"/>
        <v>0</v>
      </c>
    </row>
    <row r="11" spans="1:13" ht="21" x14ac:dyDescent="0.35">
      <c r="A11" s="58">
        <f>IF(Codes!A10="","",Codes!A10)</f>
        <v>2219</v>
      </c>
      <c r="B11" s="59" t="str">
        <f>+Codes!B10</f>
        <v>Other Improvement of Instruction Services</v>
      </c>
      <c r="C11" s="60">
        <f>IF($A11="",0,SUMIFS(Budget!$I$14:$I$413,Budget!$A$14:$A$413,Summary!$A11,Budget!$B$14:$B$413,Summary!C$3))</f>
        <v>0</v>
      </c>
      <c r="D11" s="60">
        <f>IF($A11="",0,SUMIFS(Budget!$I$14:$I$413,Budget!$A$14:$A$413,Summary!$A11,Budget!$B$14:$B$413,Summary!D$3))</f>
        <v>0</v>
      </c>
      <c r="E11" s="60">
        <f>IF($A11="",0,SUMIFS(Budget!$I$14:$I$413,Budget!$A$14:$A$413,Summary!$A11,Budget!$B$14:$B$413,Summary!E$3))</f>
        <v>0</v>
      </c>
      <c r="F11" s="60">
        <f>IF($A11="",0,SUMIFS(Budget!$I$14:$I$413,Budget!$A$14:$A$413,Summary!$A11,Budget!$B$14:$B$413,Summary!F$3))</f>
        <v>0</v>
      </c>
      <c r="G11" s="60">
        <f>IF($A11="",0,SUMIFS(Budget!$I$14:$I$413,Budget!$A$14:$A$413,Summary!$A11,Budget!$B$14:$B$413,Summary!G$3))</f>
        <v>0</v>
      </c>
      <c r="H11" s="60">
        <f>IF($A11="",0,SUMIFS(Budget!$I$14:$I$413,Budget!$A$14:$A$413,Summary!$A11,Budget!$B$14:$B$413,Summary!H$3))</f>
        <v>0</v>
      </c>
      <c r="I11" s="60">
        <f>IF($A11="",0,SUMIFS(Budget!$I$14:$I$413,Budget!$A$14:$A$413,Summary!$A11,Budget!$B$14:$B$413,Summary!I$3))</f>
        <v>0</v>
      </c>
      <c r="J11" s="60">
        <f>IF($A11="",0,SUMIFS(Budget!$I$14:$I$413,Budget!$A$14:$A$413,Summary!$A11,Budget!$B$14:$B$413,Summary!J$3))</f>
        <v>0</v>
      </c>
      <c r="K11" s="60">
        <f>IF($A11="",0,SUMIFS(Budget!$I$14:$I$413,Budget!$A$14:$A$413,Summary!$A11,Budget!$B$14:$B$413,Summary!K$3))</f>
        <v>0</v>
      </c>
      <c r="L11" s="60">
        <f>IF($A11="",0,SUMIFS(Budget!$I$14:$I$413,Budget!$A$14:$A$413,Summary!$A11,Budget!$B$14:$B$413,Summary!L$3))</f>
        <v>0</v>
      </c>
      <c r="M11" s="16">
        <f t="shared" si="0"/>
        <v>0</v>
      </c>
    </row>
    <row r="12" spans="1:13" ht="21" x14ac:dyDescent="0.35">
      <c r="A12" s="58">
        <f>IF(Codes!A11="","",Codes!A11)</f>
        <v>2230</v>
      </c>
      <c r="B12" s="59" t="str">
        <f>+Codes!B11</f>
        <v>Instruction - Related Technology</v>
      </c>
      <c r="C12" s="60">
        <f>IF($A12="",0,SUMIFS(Budget!$I$14:$I$413,Budget!$A$14:$A$413,Summary!$A12,Budget!$B$14:$B$413,Summary!C$3))</f>
        <v>0</v>
      </c>
      <c r="D12" s="60">
        <f>IF($A12="",0,SUMIFS(Budget!$I$14:$I$413,Budget!$A$14:$A$413,Summary!$A12,Budget!$B$14:$B$413,Summary!D$3))</f>
        <v>0</v>
      </c>
      <c r="E12" s="60">
        <f>IF($A12="",0,SUMIFS(Budget!$I$14:$I$413,Budget!$A$14:$A$413,Summary!$A12,Budget!$B$14:$B$413,Summary!E$3))</f>
        <v>0</v>
      </c>
      <c r="F12" s="60">
        <f>IF($A12="",0,SUMIFS(Budget!$I$14:$I$413,Budget!$A$14:$A$413,Summary!$A12,Budget!$B$14:$B$413,Summary!F$3))</f>
        <v>0</v>
      </c>
      <c r="G12" s="60">
        <f>IF($A12="",0,SUMIFS(Budget!$I$14:$I$413,Budget!$A$14:$A$413,Summary!$A12,Budget!$B$14:$B$413,Summary!G$3))</f>
        <v>0</v>
      </c>
      <c r="H12" s="60">
        <f>IF($A12="",0,SUMIFS(Budget!$I$14:$I$413,Budget!$A$14:$A$413,Summary!$A12,Budget!$B$14:$B$413,Summary!H$3))</f>
        <v>0</v>
      </c>
      <c r="I12" s="60">
        <f>IF($A12="",0,SUMIFS(Budget!$I$14:$I$413,Budget!$A$14:$A$413,Summary!$A12,Budget!$B$14:$B$413,Summary!I$3))</f>
        <v>0</v>
      </c>
      <c r="J12" s="60">
        <f>IF($A12="",0,SUMIFS(Budget!$I$14:$I$413,Budget!$A$14:$A$413,Summary!$A12,Budget!$B$14:$B$413,Summary!J$3))</f>
        <v>0</v>
      </c>
      <c r="K12" s="60">
        <f>IF($A12="",0,SUMIFS(Budget!$I$14:$I$413,Budget!$A$14:$A$413,Summary!$A12,Budget!$B$14:$B$413,Summary!K$3))</f>
        <v>0</v>
      </c>
      <c r="L12" s="60">
        <f>IF($A12="",0,SUMIFS(Budget!$I$14:$I$413,Budget!$A$14:$A$413,Summary!$A12,Budget!$B$14:$B$413,Summary!L$3))</f>
        <v>0</v>
      </c>
      <c r="M12" s="16">
        <f t="shared" si="0"/>
        <v>0</v>
      </c>
    </row>
    <row r="13" spans="1:13" ht="21" x14ac:dyDescent="0.35">
      <c r="A13" s="58">
        <f>IF(Codes!A12="","",Codes!A12)</f>
        <v>2240</v>
      </c>
      <c r="B13" s="59" t="str">
        <f>+Codes!B12</f>
        <v>Academic Student Assessment</v>
      </c>
      <c r="C13" s="60">
        <f>IF($A13="",0,SUMIFS(Budget!$I$14:$I$413,Budget!$A$14:$A$413,Summary!$A13,Budget!$B$14:$B$413,Summary!C$3))</f>
        <v>0</v>
      </c>
      <c r="D13" s="60">
        <f>IF($A13="",0,SUMIFS(Budget!$I$14:$I$413,Budget!$A$14:$A$413,Summary!$A13,Budget!$B$14:$B$413,Summary!D$3))</f>
        <v>0</v>
      </c>
      <c r="E13" s="60">
        <f>IF($A13="",0,SUMIFS(Budget!$I$14:$I$413,Budget!$A$14:$A$413,Summary!$A13,Budget!$B$14:$B$413,Summary!E$3))</f>
        <v>0</v>
      </c>
      <c r="F13" s="60">
        <f>IF($A13="",0,SUMIFS(Budget!$I$14:$I$413,Budget!$A$14:$A$413,Summary!$A13,Budget!$B$14:$B$413,Summary!F$3))</f>
        <v>0</v>
      </c>
      <c r="G13" s="60">
        <f>IF($A13="",0,SUMIFS(Budget!$I$14:$I$413,Budget!$A$14:$A$413,Summary!$A13,Budget!$B$14:$B$413,Summary!G$3))</f>
        <v>0</v>
      </c>
      <c r="H13" s="60">
        <f>IF($A13="",0,SUMIFS(Budget!$I$14:$I$413,Budget!$A$14:$A$413,Summary!$A13,Budget!$B$14:$B$413,Summary!H$3))</f>
        <v>0</v>
      </c>
      <c r="I13" s="60">
        <f>IF($A13="",0,SUMIFS(Budget!$I$14:$I$413,Budget!$A$14:$A$413,Summary!$A13,Budget!$B$14:$B$413,Summary!I$3))</f>
        <v>0</v>
      </c>
      <c r="J13" s="60">
        <f>IF($A13="",0,SUMIFS(Budget!$I$14:$I$413,Budget!$A$14:$A$413,Summary!$A13,Budget!$B$14:$B$413,Summary!J$3))</f>
        <v>0</v>
      </c>
      <c r="K13" s="60">
        <f>IF($A13="",0,SUMIFS(Budget!$I$14:$I$413,Budget!$A$14:$A$413,Summary!$A13,Budget!$B$14:$B$413,Summary!K$3))</f>
        <v>0</v>
      </c>
      <c r="L13" s="60">
        <f>IF($A13="",0,SUMIFS(Budget!$I$14:$I$413,Budget!$A$14:$A$413,Summary!$A13,Budget!$B$14:$B$413,Summary!L$3))</f>
        <v>0</v>
      </c>
      <c r="M13" s="16">
        <f t="shared" si="0"/>
        <v>0</v>
      </c>
    </row>
    <row r="14" spans="1:13" ht="21" x14ac:dyDescent="0.35">
      <c r="A14" s="58">
        <f>IF(Codes!A13="","",Codes!A13)</f>
        <v>2290</v>
      </c>
      <c r="B14" s="59" t="str">
        <f>+Codes!B13</f>
        <v>Other Support Services - Instructional Staff</v>
      </c>
      <c r="C14" s="60">
        <f>IF($A14="",0,SUMIFS(Budget!$I$14:$I$413,Budget!$A$14:$A$413,Summary!$A14,Budget!$B$14:$B$413,Summary!C$3))</f>
        <v>0</v>
      </c>
      <c r="D14" s="60">
        <f>IF($A14="",0,SUMIFS(Budget!$I$14:$I$413,Budget!$A$14:$A$413,Summary!$A14,Budget!$B$14:$B$413,Summary!D$3))</f>
        <v>0</v>
      </c>
      <c r="E14" s="60">
        <f>IF($A14="",0,SUMIFS(Budget!$I$14:$I$413,Budget!$A$14:$A$413,Summary!$A14,Budget!$B$14:$B$413,Summary!E$3))</f>
        <v>0</v>
      </c>
      <c r="F14" s="60">
        <f>IF($A14="",0,SUMIFS(Budget!$I$14:$I$413,Budget!$A$14:$A$413,Summary!$A14,Budget!$B$14:$B$413,Summary!F$3))</f>
        <v>0</v>
      </c>
      <c r="G14" s="60">
        <f>IF($A14="",0,SUMIFS(Budget!$I$14:$I$413,Budget!$A$14:$A$413,Summary!$A14,Budget!$B$14:$B$413,Summary!G$3))</f>
        <v>0</v>
      </c>
      <c r="H14" s="60">
        <f>IF($A14="",0,SUMIFS(Budget!$I$14:$I$413,Budget!$A$14:$A$413,Summary!$A14,Budget!$B$14:$B$413,Summary!H$3))</f>
        <v>0</v>
      </c>
      <c r="I14" s="60">
        <f>IF($A14="",0,SUMIFS(Budget!$I$14:$I$413,Budget!$A$14:$A$413,Summary!$A14,Budget!$B$14:$B$413,Summary!I$3))</f>
        <v>0</v>
      </c>
      <c r="J14" s="60">
        <f>IF($A14="",0,SUMIFS(Budget!$I$14:$I$413,Budget!$A$14:$A$413,Summary!$A14,Budget!$B$14:$B$413,Summary!J$3))</f>
        <v>0</v>
      </c>
      <c r="K14" s="60">
        <f>IF($A14="",0,SUMIFS(Budget!$I$14:$I$413,Budget!$A$14:$A$413,Summary!$A14,Budget!$B$14:$B$413,Summary!K$3))</f>
        <v>0</v>
      </c>
      <c r="L14" s="60">
        <f>IF($A14="",0,SUMIFS(Budget!$I$14:$I$413,Budget!$A$14:$A$413,Summary!$A14,Budget!$B$14:$B$413,Summary!L$3))</f>
        <v>0</v>
      </c>
      <c r="M14" s="16">
        <f t="shared" si="0"/>
        <v>0</v>
      </c>
    </row>
    <row r="15" spans="1:13" ht="21" x14ac:dyDescent="0.35">
      <c r="A15" s="58">
        <f>IF(Codes!A14="","",Codes!A14)</f>
        <v>2410</v>
      </c>
      <c r="B15" s="59" t="str">
        <f>+Codes!B14</f>
        <v>Office of the Principal</v>
      </c>
      <c r="C15" s="60">
        <f>IF($A15="",0,SUMIFS(Budget!$I$14:$I$413,Budget!$A$14:$A$413,Summary!$A15,Budget!$B$14:$B$413,Summary!C$3))</f>
        <v>0</v>
      </c>
      <c r="D15" s="60">
        <f>IF($A15="",0,SUMIFS(Budget!$I$14:$I$413,Budget!$A$14:$A$413,Summary!$A15,Budget!$B$14:$B$413,Summary!D$3))</f>
        <v>0</v>
      </c>
      <c r="E15" s="60">
        <f>IF($A15="",0,SUMIFS(Budget!$I$14:$I$413,Budget!$A$14:$A$413,Summary!$A15,Budget!$B$14:$B$413,Summary!E$3))</f>
        <v>0</v>
      </c>
      <c r="F15" s="60">
        <f>IF($A15="",0,SUMIFS(Budget!$I$14:$I$413,Budget!$A$14:$A$413,Summary!$A15,Budget!$B$14:$B$413,Summary!F$3))</f>
        <v>0</v>
      </c>
      <c r="G15" s="60">
        <f>IF($A15="",0,SUMIFS(Budget!$I$14:$I$413,Budget!$A$14:$A$413,Summary!$A15,Budget!$B$14:$B$413,Summary!G$3))</f>
        <v>0</v>
      </c>
      <c r="H15" s="60">
        <f>IF($A15="",0,SUMIFS(Budget!$I$14:$I$413,Budget!$A$14:$A$413,Summary!$A15,Budget!$B$14:$B$413,Summary!H$3))</f>
        <v>0</v>
      </c>
      <c r="I15" s="60">
        <f>IF($A15="",0,SUMIFS(Budget!$I$14:$I$413,Budget!$A$14:$A$413,Summary!$A15,Budget!$B$14:$B$413,Summary!I$3))</f>
        <v>0</v>
      </c>
      <c r="J15" s="60">
        <f>IF($A15="",0,SUMIFS(Budget!$I$14:$I$413,Budget!$A$14:$A$413,Summary!$A15,Budget!$B$14:$B$413,Summary!J$3))</f>
        <v>0</v>
      </c>
      <c r="K15" s="60">
        <f>IF($A15="",0,SUMIFS(Budget!$I$14:$I$413,Budget!$A$14:$A$413,Summary!$A15,Budget!$B$14:$B$413,Summary!K$3))</f>
        <v>0</v>
      </c>
      <c r="L15" s="60">
        <f>IF($A15="",0,SUMIFS(Budget!$I$14:$I$413,Budget!$A$14:$A$413,Summary!$A15,Budget!$B$14:$B$413,Summary!L$3))</f>
        <v>0</v>
      </c>
      <c r="M15" s="16">
        <f t="shared" si="0"/>
        <v>0</v>
      </c>
    </row>
    <row r="16" spans="1:13" ht="21" x14ac:dyDescent="0.35">
      <c r="A16" s="58">
        <f>IF(Codes!A15="","",Codes!A15)</f>
        <v>2495</v>
      </c>
      <c r="B16" s="59" t="str">
        <f>+Codes!B15</f>
        <v>Administration of Grants</v>
      </c>
      <c r="C16" s="60">
        <f>IF($A16="",0,SUMIFS(Budget!$I$14:$I$413,Budget!$A$14:$A$413,Summary!$A16,Budget!$B$14:$B$413,Summary!C$3))</f>
        <v>0</v>
      </c>
      <c r="D16" s="60">
        <f>IF($A16="",0,SUMIFS(Budget!$I$14:$I$413,Budget!$A$14:$A$413,Summary!$A16,Budget!$B$14:$B$413,Summary!D$3))</f>
        <v>0</v>
      </c>
      <c r="E16" s="60">
        <f>IF($A16="",0,SUMIFS(Budget!$I$14:$I$413,Budget!$A$14:$A$413,Summary!$A16,Budget!$B$14:$B$413,Summary!E$3))</f>
        <v>0</v>
      </c>
      <c r="F16" s="60">
        <f>IF($A16="",0,SUMIFS(Budget!$I$14:$I$413,Budget!$A$14:$A$413,Summary!$A16,Budget!$B$14:$B$413,Summary!F$3))</f>
        <v>0</v>
      </c>
      <c r="G16" s="60">
        <f>IF($A16="",0,SUMIFS(Budget!$I$14:$I$413,Budget!$A$14:$A$413,Summary!$A16,Budget!$B$14:$B$413,Summary!G$3))</f>
        <v>0</v>
      </c>
      <c r="H16" s="60">
        <f>IF($A16="",0,SUMIFS(Budget!$I$14:$I$413,Budget!$A$14:$A$413,Summary!$A16,Budget!$B$14:$B$413,Summary!H$3))</f>
        <v>0</v>
      </c>
      <c r="I16" s="60">
        <f>IF($A16="",0,SUMIFS(Budget!$I$14:$I$413,Budget!$A$14:$A$413,Summary!$A16,Budget!$B$14:$B$413,Summary!I$3))</f>
        <v>0</v>
      </c>
      <c r="J16" s="60">
        <f>IF($A16="",0,SUMIFS(Budget!$I$14:$I$413,Budget!$A$14:$A$413,Summary!$A16,Budget!$B$14:$B$413,Summary!J$3))</f>
        <v>0</v>
      </c>
      <c r="K16" s="60">
        <f>IF($A16="",0,SUMIFS(Budget!$I$14:$I$413,Budget!$A$14:$A$413,Summary!$A16,Budget!$B$14:$B$413,Summary!K$3))</f>
        <v>0</v>
      </c>
      <c r="L16" s="60">
        <f>IF($A16="",0,SUMIFS(Budget!$I$14:$I$413,Budget!$A$14:$A$413,Summary!$A16,Budget!$B$14:$B$413,Summary!L$3))</f>
        <v>0</v>
      </c>
      <c r="M16" s="16">
        <f t="shared" si="0"/>
        <v>0</v>
      </c>
    </row>
    <row r="17" spans="1:13" ht="21" x14ac:dyDescent="0.35">
      <c r="A17" s="58">
        <f>IF(Codes!A16="","",Codes!A16)</f>
        <v>2570</v>
      </c>
      <c r="B17" s="59" t="str">
        <f>+Codes!B16</f>
        <v>Personnel Services</v>
      </c>
      <c r="C17" s="60">
        <f>IF($A17="",0,SUMIFS(Budget!$I$14:$I$413,Budget!$A$14:$A$413,Summary!$A17,Budget!$B$14:$B$413,Summary!C$3))</f>
        <v>0</v>
      </c>
      <c r="D17" s="60">
        <f>IF($A17="",0,SUMIFS(Budget!$I$14:$I$413,Budget!$A$14:$A$413,Summary!$A17,Budget!$B$14:$B$413,Summary!D$3))</f>
        <v>0</v>
      </c>
      <c r="E17" s="60">
        <f>IF($A17="",0,SUMIFS(Budget!$I$14:$I$413,Budget!$A$14:$A$413,Summary!$A17,Budget!$B$14:$B$413,Summary!E$3))</f>
        <v>0</v>
      </c>
      <c r="F17" s="60">
        <f>IF($A17="",0,SUMIFS(Budget!$I$14:$I$413,Budget!$A$14:$A$413,Summary!$A17,Budget!$B$14:$B$413,Summary!F$3))</f>
        <v>0</v>
      </c>
      <c r="G17" s="60">
        <f>IF($A17="",0,SUMIFS(Budget!$I$14:$I$413,Budget!$A$14:$A$413,Summary!$A17,Budget!$B$14:$B$413,Summary!G$3))</f>
        <v>0</v>
      </c>
      <c r="H17" s="60">
        <f>IF($A17="",0,SUMIFS(Budget!$I$14:$I$413,Budget!$A$14:$A$413,Summary!$A17,Budget!$B$14:$B$413,Summary!H$3))</f>
        <v>0</v>
      </c>
      <c r="I17" s="60">
        <f>IF($A17="",0,SUMIFS(Budget!$I$14:$I$413,Budget!$A$14:$A$413,Summary!$A17,Budget!$B$14:$B$413,Summary!I$3))</f>
        <v>0</v>
      </c>
      <c r="J17" s="60">
        <f>IF($A17="",0,SUMIFS(Budget!$I$14:$I$413,Budget!$A$14:$A$413,Summary!$A17,Budget!$B$14:$B$413,Summary!J$3))</f>
        <v>0</v>
      </c>
      <c r="K17" s="60">
        <f>IF($A17="",0,SUMIFS(Budget!$I$14:$I$413,Budget!$A$14:$A$413,Summary!$A17,Budget!$B$14:$B$413,Summary!K$3))</f>
        <v>0</v>
      </c>
      <c r="L17" s="60">
        <f>IF($A17="",0,SUMIFS(Budget!$I$14:$I$413,Budget!$A$14:$A$413,Summary!$A17,Budget!$B$14:$B$413,Summary!L$3))</f>
        <v>0</v>
      </c>
      <c r="M17" s="16">
        <f t="shared" si="0"/>
        <v>0</v>
      </c>
    </row>
    <row r="18" spans="1:13" ht="21" x14ac:dyDescent="0.35">
      <c r="A18" s="58">
        <f>IF(Codes!A17="","",Codes!A17)</f>
        <v>2600</v>
      </c>
      <c r="B18" s="59" t="str">
        <f>+Codes!B17</f>
        <v>Operation and Maintenance of Plant</v>
      </c>
      <c r="C18" s="60">
        <f>IF($A18="",0,SUMIFS(Budget!$I$14:$I$413,Budget!$A$14:$A$413,Summary!$A18,Budget!$B$14:$B$413,Summary!C$3))</f>
        <v>0</v>
      </c>
      <c r="D18" s="60">
        <f>IF($A18="",0,SUMIFS(Budget!$I$14:$I$413,Budget!$A$14:$A$413,Summary!$A18,Budget!$B$14:$B$413,Summary!D$3))</f>
        <v>0</v>
      </c>
      <c r="E18" s="60">
        <f>IF($A18="",0,SUMIFS(Budget!$I$14:$I$413,Budget!$A$14:$A$413,Summary!$A18,Budget!$B$14:$B$413,Summary!E$3))</f>
        <v>0</v>
      </c>
      <c r="F18" s="60">
        <f>IF($A18="",0,SUMIFS(Budget!$I$14:$I$413,Budget!$A$14:$A$413,Summary!$A18,Budget!$B$14:$B$413,Summary!F$3))</f>
        <v>0</v>
      </c>
      <c r="G18" s="60">
        <f>IF($A18="",0,SUMIFS(Budget!$I$14:$I$413,Budget!$A$14:$A$413,Summary!$A18,Budget!$B$14:$B$413,Summary!G$3))</f>
        <v>0</v>
      </c>
      <c r="H18" s="60">
        <f>IF($A18="",0,SUMIFS(Budget!$I$14:$I$413,Budget!$A$14:$A$413,Summary!$A18,Budget!$B$14:$B$413,Summary!H$3))</f>
        <v>0</v>
      </c>
      <c r="I18" s="60">
        <f>IF($A18="",0,SUMIFS(Budget!$I$14:$I$413,Budget!$A$14:$A$413,Summary!$A18,Budget!$B$14:$B$413,Summary!I$3))</f>
        <v>0</v>
      </c>
      <c r="J18" s="60">
        <f>IF($A18="",0,SUMIFS(Budget!$I$14:$I$413,Budget!$A$14:$A$413,Summary!$A18,Budget!$B$14:$B$413,Summary!J$3))</f>
        <v>0</v>
      </c>
      <c r="K18" s="60">
        <f>IF($A18="",0,SUMIFS(Budget!$I$14:$I$413,Budget!$A$14:$A$413,Summary!$A18,Budget!$B$14:$B$413,Summary!K$3))</f>
        <v>0</v>
      </c>
      <c r="L18" s="60">
        <f>IF($A18="",0,SUMIFS(Budget!$I$14:$I$413,Budget!$A$14:$A$413,Summary!$A18,Budget!$B$14:$B$413,Summary!L$3))</f>
        <v>0</v>
      </c>
      <c r="M18" s="16">
        <f t="shared" si="0"/>
        <v>0</v>
      </c>
    </row>
    <row r="19" spans="1:13" ht="42" x14ac:dyDescent="0.35">
      <c r="A19" s="58">
        <f>IF(Codes!A18="","",Codes!A18)</f>
        <v>2680</v>
      </c>
      <c r="B19" s="59" t="str">
        <f>+Codes!B18</f>
        <v>Other Operation and Maintenance of Plant</v>
      </c>
      <c r="C19" s="60">
        <f>IF($A19="",0,SUMIFS(Budget!$I$14:$I$413,Budget!$A$14:$A$413,Summary!$A19,Budget!$B$14:$B$413,Summary!C$3))</f>
        <v>0</v>
      </c>
      <c r="D19" s="60">
        <f>IF($A19="",0,SUMIFS(Budget!$I$14:$I$413,Budget!$A$14:$A$413,Summary!$A19,Budget!$B$14:$B$413,Summary!D$3))</f>
        <v>0</v>
      </c>
      <c r="E19" s="60">
        <f>IF($A19="",0,SUMIFS(Budget!$I$14:$I$413,Budget!$A$14:$A$413,Summary!$A19,Budget!$B$14:$B$413,Summary!E$3))</f>
        <v>0</v>
      </c>
      <c r="F19" s="60">
        <f>IF($A19="",0,SUMIFS(Budget!$I$14:$I$413,Budget!$A$14:$A$413,Summary!$A19,Budget!$B$14:$B$413,Summary!F$3))</f>
        <v>0</v>
      </c>
      <c r="G19" s="60">
        <f>IF($A19="",0,SUMIFS(Budget!$I$14:$I$413,Budget!$A$14:$A$413,Summary!$A19,Budget!$B$14:$B$413,Summary!G$3))</f>
        <v>0</v>
      </c>
      <c r="H19" s="60">
        <f>IF($A19="",0,SUMIFS(Budget!$I$14:$I$413,Budget!$A$14:$A$413,Summary!$A19,Budget!$B$14:$B$413,Summary!H$3))</f>
        <v>0</v>
      </c>
      <c r="I19" s="60">
        <f>IF($A19="",0,SUMIFS(Budget!$I$14:$I$413,Budget!$A$14:$A$413,Summary!$A19,Budget!$B$14:$B$413,Summary!I$3))</f>
        <v>0</v>
      </c>
      <c r="J19" s="60">
        <f>IF($A19="",0,SUMIFS(Budget!$I$14:$I$413,Budget!$A$14:$A$413,Summary!$A19,Budget!$B$14:$B$413,Summary!J$3))</f>
        <v>0</v>
      </c>
      <c r="K19" s="60">
        <f>IF($A19="",0,SUMIFS(Budget!$I$14:$I$413,Budget!$A$14:$A$413,Summary!$A19,Budget!$B$14:$B$413,Summary!K$3))</f>
        <v>0</v>
      </c>
      <c r="L19" s="60">
        <f>IF($A19="",0,SUMIFS(Budget!$I$14:$I$413,Budget!$A$14:$A$413,Summary!$A19,Budget!$B$14:$B$413,Summary!L$3))</f>
        <v>0</v>
      </c>
      <c r="M19" s="16">
        <f t="shared" si="0"/>
        <v>0</v>
      </c>
    </row>
    <row r="20" spans="1:13" ht="42" x14ac:dyDescent="0.35">
      <c r="A20" s="58">
        <f>IF(Codes!A19="","",Codes!A19)</f>
        <v>2715</v>
      </c>
      <c r="B20" s="59" t="str">
        <f>+Codes!B19</f>
        <v>Transportation -Field Trips (Education Related)</v>
      </c>
      <c r="C20" s="60">
        <f>IF($A20="",0,SUMIFS(Budget!$I$14:$I$413,Budget!$A$14:$A$413,Summary!$A20,Budget!$B$14:$B$413,Summary!C$3))</f>
        <v>0</v>
      </c>
      <c r="D20" s="60">
        <f>IF($A20="",0,SUMIFS(Budget!$I$14:$I$413,Budget!$A$14:$A$413,Summary!$A20,Budget!$B$14:$B$413,Summary!D$3))</f>
        <v>0</v>
      </c>
      <c r="E20" s="60">
        <f>IF($A20="",0,SUMIFS(Budget!$I$14:$I$413,Budget!$A$14:$A$413,Summary!$A20,Budget!$B$14:$B$413,Summary!E$3))</f>
        <v>0</v>
      </c>
      <c r="F20" s="60">
        <f>IF($A20="",0,SUMIFS(Budget!$I$14:$I$413,Budget!$A$14:$A$413,Summary!$A20,Budget!$B$14:$B$413,Summary!F$3))</f>
        <v>0</v>
      </c>
      <c r="G20" s="60">
        <f>IF($A20="",0,SUMIFS(Budget!$I$14:$I$413,Budget!$A$14:$A$413,Summary!$A20,Budget!$B$14:$B$413,Summary!G$3))</f>
        <v>0</v>
      </c>
      <c r="H20" s="60">
        <f>IF($A20="",0,SUMIFS(Budget!$I$14:$I$413,Budget!$A$14:$A$413,Summary!$A20,Budget!$B$14:$B$413,Summary!H$3))</f>
        <v>0</v>
      </c>
      <c r="I20" s="60">
        <f>IF($A20="",0,SUMIFS(Budget!$I$14:$I$413,Budget!$A$14:$A$413,Summary!$A20,Budget!$B$14:$B$413,Summary!I$3))</f>
        <v>0</v>
      </c>
      <c r="J20" s="60">
        <f>IF($A20="",0,SUMIFS(Budget!$I$14:$I$413,Budget!$A$14:$A$413,Summary!$A20,Budget!$B$14:$B$413,Summary!J$3))</f>
        <v>0</v>
      </c>
      <c r="K20" s="60">
        <f>IF($A20="",0,SUMIFS(Budget!$I$14:$I$413,Budget!$A$14:$A$413,Summary!$A20,Budget!$B$14:$B$413,Summary!K$3))</f>
        <v>0</v>
      </c>
      <c r="L20" s="60">
        <f>IF($A20="",0,SUMIFS(Budget!$I$14:$I$413,Budget!$A$14:$A$413,Summary!$A20,Budget!$B$14:$B$413,Summary!L$3))</f>
        <v>0</v>
      </c>
      <c r="M20" s="16">
        <f t="shared" si="0"/>
        <v>0</v>
      </c>
    </row>
    <row r="21" spans="1:13" ht="42" x14ac:dyDescent="0.35">
      <c r="A21" s="58">
        <f>IF(Codes!A20="","",Codes!A20)</f>
        <v>2790</v>
      </c>
      <c r="B21" s="59" t="str">
        <f>+Codes!B20</f>
        <v>Transportation -Other Student Transportation Services</v>
      </c>
      <c r="C21" s="60">
        <f>IF($A21="",0,SUMIFS(Budget!$I$14:$I$413,Budget!$A$14:$A$413,Summary!$A21,Budget!$B$14:$B$413,Summary!C$3))</f>
        <v>0</v>
      </c>
      <c r="D21" s="60">
        <f>IF($A21="",0,SUMIFS(Budget!$I$14:$I$413,Budget!$A$14:$A$413,Summary!$A21,Budget!$B$14:$B$413,Summary!D$3))</f>
        <v>0</v>
      </c>
      <c r="E21" s="60">
        <f>IF($A21="",0,SUMIFS(Budget!$I$14:$I$413,Budget!$A$14:$A$413,Summary!$A21,Budget!$B$14:$B$413,Summary!E$3))</f>
        <v>0</v>
      </c>
      <c r="F21" s="60">
        <f>IF($A21="",0,SUMIFS(Budget!$I$14:$I$413,Budget!$A$14:$A$413,Summary!$A21,Budget!$B$14:$B$413,Summary!F$3))</f>
        <v>0</v>
      </c>
      <c r="G21" s="60">
        <f>IF($A21="",0,SUMIFS(Budget!$I$14:$I$413,Budget!$A$14:$A$413,Summary!$A21,Budget!$B$14:$B$413,Summary!G$3))</f>
        <v>0</v>
      </c>
      <c r="H21" s="60">
        <f>IF($A21="",0,SUMIFS(Budget!$I$14:$I$413,Budget!$A$14:$A$413,Summary!$A21,Budget!$B$14:$B$413,Summary!H$3))</f>
        <v>0</v>
      </c>
      <c r="I21" s="60">
        <f>IF($A21="",0,SUMIFS(Budget!$I$14:$I$413,Budget!$A$14:$A$413,Summary!$A21,Budget!$B$14:$B$413,Summary!I$3))</f>
        <v>0</v>
      </c>
      <c r="J21" s="60">
        <f>IF($A21="",0,SUMIFS(Budget!$I$14:$I$413,Budget!$A$14:$A$413,Summary!$A21,Budget!$B$14:$B$413,Summary!J$3))</f>
        <v>0</v>
      </c>
      <c r="K21" s="60">
        <f>IF($A21="",0,SUMIFS(Budget!$I$14:$I$413,Budget!$A$14:$A$413,Summary!$A21,Budget!$B$14:$B$413,Summary!K$3))</f>
        <v>0</v>
      </c>
      <c r="L21" s="60">
        <f>IF($A21="",0,SUMIFS(Budget!$I$14:$I$413,Budget!$A$14:$A$413,Summary!$A21,Budget!$B$14:$B$413,Summary!L$3))</f>
        <v>0</v>
      </c>
      <c r="M21" s="16">
        <f t="shared" si="0"/>
        <v>0</v>
      </c>
    </row>
    <row r="22" spans="1:13" ht="21" x14ac:dyDescent="0.35">
      <c r="A22" s="58">
        <f>IF(Codes!A21="","",Codes!A21)</f>
        <v>2900</v>
      </c>
      <c r="B22" s="59" t="str">
        <f>+Codes!B21</f>
        <v>Other Support Services</v>
      </c>
      <c r="C22" s="60">
        <f>IF($A22="",0,SUMIFS(Budget!$I$14:$I$413,Budget!$A$14:$A$413,Summary!$A22,Budget!$B$14:$B$413,Summary!C$3))</f>
        <v>0</v>
      </c>
      <c r="D22" s="60">
        <f>IF($A22="",0,SUMIFS(Budget!$I$14:$I$413,Budget!$A$14:$A$413,Summary!$A22,Budget!$B$14:$B$413,Summary!D$3))</f>
        <v>0</v>
      </c>
      <c r="E22" s="60">
        <f>IF($A22="",0,SUMIFS(Budget!$I$14:$I$413,Budget!$A$14:$A$413,Summary!$A22,Budget!$B$14:$B$413,Summary!E$3))</f>
        <v>0</v>
      </c>
      <c r="F22" s="60">
        <f>IF($A22="",0,SUMIFS(Budget!$I$14:$I$413,Budget!$A$14:$A$413,Summary!$A22,Budget!$B$14:$B$413,Summary!F$3))</f>
        <v>0</v>
      </c>
      <c r="G22" s="60">
        <f>IF($A22="",0,SUMIFS(Budget!$I$14:$I$413,Budget!$A$14:$A$413,Summary!$A22,Budget!$B$14:$B$413,Summary!G$3))</f>
        <v>0</v>
      </c>
      <c r="H22" s="60">
        <f>IF($A22="",0,SUMIFS(Budget!$I$14:$I$413,Budget!$A$14:$A$413,Summary!$A22,Budget!$B$14:$B$413,Summary!H$3))</f>
        <v>0</v>
      </c>
      <c r="I22" s="60">
        <f>IF($A22="",0,SUMIFS(Budget!$I$14:$I$413,Budget!$A$14:$A$413,Summary!$A22,Budget!$B$14:$B$413,Summary!I$3))</f>
        <v>0</v>
      </c>
      <c r="J22" s="60">
        <f>IF($A22="",0,SUMIFS(Budget!$I$14:$I$413,Budget!$A$14:$A$413,Summary!$A22,Budget!$B$14:$B$413,Summary!J$3))</f>
        <v>0</v>
      </c>
      <c r="K22" s="60">
        <f>IF($A22="",0,SUMIFS(Budget!$I$14:$I$413,Budget!$A$14:$A$413,Summary!$A22,Budget!$B$14:$B$413,Summary!K$3))</f>
        <v>0</v>
      </c>
      <c r="L22" s="60">
        <f>IF($A22="",0,SUMIFS(Budget!$I$14:$I$413,Budget!$A$14:$A$413,Summary!$A22,Budget!$B$14:$B$413,Summary!L$3))</f>
        <v>0</v>
      </c>
      <c r="M22" s="16">
        <f t="shared" si="0"/>
        <v>0</v>
      </c>
    </row>
    <row r="23" spans="1:13" ht="21" x14ac:dyDescent="0.35">
      <c r="A23" s="58" t="str">
        <f>IF(Codes!A22="","",Codes!A22)</f>
        <v/>
      </c>
      <c r="B23" s="59" t="str">
        <f>+Codes!B22</f>
        <v/>
      </c>
      <c r="C23" s="60">
        <f>IF($A23="",0,SUMIFS(Budget!$I$14:$I$413,Budget!$A$14:$A$413,Summary!$A23,Budget!$B$14:$B$413,Summary!C$3))</f>
        <v>0</v>
      </c>
      <c r="D23" s="60">
        <f>IF($A23="",0,SUMIFS(Budget!$I$14:$I$413,Budget!$A$14:$A$413,Summary!$A23,Budget!$B$14:$B$413,Summary!D$3))</f>
        <v>0</v>
      </c>
      <c r="E23" s="60">
        <f>IF($A23="",0,SUMIFS(Budget!$I$14:$I$413,Budget!$A$14:$A$413,Summary!$A23,Budget!$B$14:$B$413,Summary!E$3))</f>
        <v>0</v>
      </c>
      <c r="F23" s="60">
        <f>IF($A23="",0,SUMIFS(Budget!$I$14:$I$413,Budget!$A$14:$A$413,Summary!$A23,Budget!$B$14:$B$413,Summary!F$3))</f>
        <v>0</v>
      </c>
      <c r="G23" s="60">
        <f>IF($A23="",0,SUMIFS(Budget!$I$14:$I$413,Budget!$A$14:$A$413,Summary!$A23,Budget!$B$14:$B$413,Summary!G$3))</f>
        <v>0</v>
      </c>
      <c r="H23" s="60">
        <f>IF($A23="",0,SUMIFS(Budget!$I$14:$I$413,Budget!$A$14:$A$413,Summary!$A23,Budget!$B$14:$B$413,Summary!H$3))</f>
        <v>0</v>
      </c>
      <c r="I23" s="60">
        <f>IF($A23="",0,SUMIFS(Budget!$I$14:$I$413,Budget!$A$14:$A$413,Summary!$A23,Budget!$B$14:$B$413,Summary!I$3))</f>
        <v>0</v>
      </c>
      <c r="J23" s="60">
        <f>IF($A23="",0,SUMIFS(Budget!$I$14:$I$413,Budget!$A$14:$A$413,Summary!$A23,Budget!$B$14:$B$413,Summary!J$3))</f>
        <v>0</v>
      </c>
      <c r="K23" s="60">
        <f>IF($A23="",0,SUMIFS(Budget!$I$14:$I$413,Budget!$A$14:$A$413,Summary!$A23,Budget!$B$14:$B$413,Summary!K$3))</f>
        <v>0</v>
      </c>
      <c r="L23" s="60">
        <f>IF($A23="",0,SUMIFS(Budget!$I$14:$I$413,Budget!$A$14:$A$413,Summary!$A23,Budget!$B$14:$B$413,Summary!L$3))</f>
        <v>0</v>
      </c>
      <c r="M23" s="16">
        <f t="shared" si="0"/>
        <v>0</v>
      </c>
    </row>
    <row r="24" spans="1:13" ht="21" x14ac:dyDescent="0.35">
      <c r="A24" s="58" t="str">
        <f>IF(Codes!A23="","",Codes!A23)</f>
        <v/>
      </c>
      <c r="B24" s="59" t="str">
        <f>+Codes!B23</f>
        <v/>
      </c>
      <c r="C24" s="60">
        <f>IF($A24="",0,SUMIFS(Budget!$I$14:$I$413,Budget!$A$14:$A$413,Summary!$A24,Budget!$B$14:$B$413,Summary!C$3))</f>
        <v>0</v>
      </c>
      <c r="D24" s="60">
        <f>IF($A24="",0,SUMIFS(Budget!$I$14:$I$413,Budget!$A$14:$A$413,Summary!$A24,Budget!$B$14:$B$413,Summary!D$3))</f>
        <v>0</v>
      </c>
      <c r="E24" s="60">
        <f>IF($A24="",0,SUMIFS(Budget!$I$14:$I$413,Budget!$A$14:$A$413,Summary!$A24,Budget!$B$14:$B$413,Summary!E$3))</f>
        <v>0</v>
      </c>
      <c r="F24" s="60">
        <f>IF($A24="",0,SUMIFS(Budget!$I$14:$I$413,Budget!$A$14:$A$413,Summary!$A24,Budget!$B$14:$B$413,Summary!F$3))</f>
        <v>0</v>
      </c>
      <c r="G24" s="60">
        <f>IF($A24="",0,SUMIFS(Budget!$I$14:$I$413,Budget!$A$14:$A$413,Summary!$A24,Budget!$B$14:$B$413,Summary!G$3))</f>
        <v>0</v>
      </c>
      <c r="H24" s="60">
        <f>IF($A24="",0,SUMIFS(Budget!$I$14:$I$413,Budget!$A$14:$A$413,Summary!$A24,Budget!$B$14:$B$413,Summary!H$3))</f>
        <v>0</v>
      </c>
      <c r="I24" s="60">
        <f>IF($A24="",0,SUMIFS(Budget!$I$14:$I$413,Budget!$A$14:$A$413,Summary!$A24,Budget!$B$14:$B$413,Summary!I$3))</f>
        <v>0</v>
      </c>
      <c r="J24" s="60">
        <f>IF($A24="",0,SUMIFS(Budget!$I$14:$I$413,Budget!$A$14:$A$413,Summary!$A24,Budget!$B$14:$B$413,Summary!J$3))</f>
        <v>0</v>
      </c>
      <c r="K24" s="60">
        <f>IF($A24="",0,SUMIFS(Budget!$I$14:$I$413,Budget!$A$14:$A$413,Summary!$A24,Budget!$B$14:$B$413,Summary!K$3))</f>
        <v>0</v>
      </c>
      <c r="L24" s="60">
        <f>IF($A24="",0,SUMIFS(Budget!$I$14:$I$413,Budget!$A$14:$A$413,Summary!$A24,Budget!$B$14:$B$413,Summary!L$3))</f>
        <v>0</v>
      </c>
      <c r="M24" s="16">
        <f t="shared" si="0"/>
        <v>0</v>
      </c>
    </row>
    <row r="25" spans="1:13" ht="21" x14ac:dyDescent="0.35">
      <c r="A25" s="58" t="str">
        <f>IF(Codes!A24="","",Codes!A24)</f>
        <v/>
      </c>
      <c r="B25" s="59" t="str">
        <f>+Codes!B24</f>
        <v/>
      </c>
      <c r="C25" s="60">
        <f>IF($A25="",0,SUMIFS(Budget!$I$14:$I$413,Budget!$A$14:$A$413,Summary!$A25,Budget!$B$14:$B$413,Summary!C$3))</f>
        <v>0</v>
      </c>
      <c r="D25" s="60">
        <f>IF($A25="",0,SUMIFS(Budget!$I$14:$I$413,Budget!$A$14:$A$413,Summary!$A25,Budget!$B$14:$B$413,Summary!D$3))</f>
        <v>0</v>
      </c>
      <c r="E25" s="60">
        <f>IF($A25="",0,SUMIFS(Budget!$I$14:$I$413,Budget!$A$14:$A$413,Summary!$A25,Budget!$B$14:$B$413,Summary!E$3))</f>
        <v>0</v>
      </c>
      <c r="F25" s="60">
        <f>IF($A25="",0,SUMIFS(Budget!$I$14:$I$413,Budget!$A$14:$A$413,Summary!$A25,Budget!$B$14:$B$413,Summary!F$3))</f>
        <v>0</v>
      </c>
      <c r="G25" s="60">
        <f>IF($A25="",0,SUMIFS(Budget!$I$14:$I$413,Budget!$A$14:$A$413,Summary!$A25,Budget!$B$14:$B$413,Summary!G$3))</f>
        <v>0</v>
      </c>
      <c r="H25" s="60">
        <f>IF($A25="",0,SUMIFS(Budget!$I$14:$I$413,Budget!$A$14:$A$413,Summary!$A25,Budget!$B$14:$B$413,Summary!H$3))</f>
        <v>0</v>
      </c>
      <c r="I25" s="60">
        <f>IF($A25="",0,SUMIFS(Budget!$I$14:$I$413,Budget!$A$14:$A$413,Summary!$A25,Budget!$B$14:$B$413,Summary!I$3))</f>
        <v>0</v>
      </c>
      <c r="J25" s="60">
        <f>IF($A25="",0,SUMIFS(Budget!$I$14:$I$413,Budget!$A$14:$A$413,Summary!$A25,Budget!$B$14:$B$413,Summary!J$3))</f>
        <v>0</v>
      </c>
      <c r="K25" s="60">
        <f>IF($A25="",0,SUMIFS(Budget!$I$14:$I$413,Budget!$A$14:$A$413,Summary!$A25,Budget!$B$14:$B$413,Summary!K$3))</f>
        <v>0</v>
      </c>
      <c r="L25" s="60">
        <f>IF($A25="",0,SUMIFS(Budget!$I$14:$I$413,Budget!$A$14:$A$413,Summary!$A25,Budget!$B$14:$B$413,Summary!L$3))</f>
        <v>0</v>
      </c>
      <c r="M25" s="16">
        <f t="shared" si="0"/>
        <v>0</v>
      </c>
    </row>
    <row r="26" spans="1:13" ht="21" x14ac:dyDescent="0.35">
      <c r="A26" s="58" t="str">
        <f>IF(Codes!A25="","",Codes!A25)</f>
        <v/>
      </c>
      <c r="B26" s="59" t="str">
        <f>+Codes!B25</f>
        <v/>
      </c>
      <c r="C26" s="60">
        <f>IF($A26="",0,SUMIFS(Budget!$I$14:$I$413,Budget!$A$14:$A$413,Summary!$A26,Budget!$B$14:$B$413,Summary!C$3))</f>
        <v>0</v>
      </c>
      <c r="D26" s="60">
        <f>IF($A26="",0,SUMIFS(Budget!$I$14:$I$413,Budget!$A$14:$A$413,Summary!$A26,Budget!$B$14:$B$413,Summary!D$3))</f>
        <v>0</v>
      </c>
      <c r="E26" s="60">
        <f>IF($A26="",0,SUMIFS(Budget!$I$14:$I$413,Budget!$A$14:$A$413,Summary!$A26,Budget!$B$14:$B$413,Summary!E$3))</f>
        <v>0</v>
      </c>
      <c r="F26" s="60">
        <f>IF($A26="",0,SUMIFS(Budget!$I$14:$I$413,Budget!$A$14:$A$413,Summary!$A26,Budget!$B$14:$B$413,Summary!F$3))</f>
        <v>0</v>
      </c>
      <c r="G26" s="60">
        <f>IF($A26="",0,SUMIFS(Budget!$I$14:$I$413,Budget!$A$14:$A$413,Summary!$A26,Budget!$B$14:$B$413,Summary!G$3))</f>
        <v>0</v>
      </c>
      <c r="H26" s="60">
        <f>IF($A26="",0,SUMIFS(Budget!$I$14:$I$413,Budget!$A$14:$A$413,Summary!$A26,Budget!$B$14:$B$413,Summary!H$3))</f>
        <v>0</v>
      </c>
      <c r="I26" s="60">
        <f>IF($A26="",0,SUMIFS(Budget!$I$14:$I$413,Budget!$A$14:$A$413,Summary!$A26,Budget!$B$14:$B$413,Summary!I$3))</f>
        <v>0</v>
      </c>
      <c r="J26" s="60">
        <f>IF($A26="",0,SUMIFS(Budget!$I$14:$I$413,Budget!$A$14:$A$413,Summary!$A26,Budget!$B$14:$B$413,Summary!J$3))</f>
        <v>0</v>
      </c>
      <c r="K26" s="60">
        <f>IF($A26="",0,SUMIFS(Budget!$I$14:$I$413,Budget!$A$14:$A$413,Summary!$A26,Budget!$B$14:$B$413,Summary!K$3))</f>
        <v>0</v>
      </c>
      <c r="L26" s="60">
        <f>IF($A26="",0,SUMIFS(Budget!$I$14:$I$413,Budget!$A$14:$A$413,Summary!$A26,Budget!$B$14:$B$413,Summary!L$3))</f>
        <v>0</v>
      </c>
      <c r="M26" s="16">
        <f t="shared" si="0"/>
        <v>0</v>
      </c>
    </row>
    <row r="27" spans="1:13" ht="21" x14ac:dyDescent="0.35">
      <c r="A27" s="58" t="str">
        <f>IF(Codes!A26="","",Codes!A26)</f>
        <v/>
      </c>
      <c r="B27" s="59" t="str">
        <f>+Codes!B26</f>
        <v/>
      </c>
      <c r="C27" s="60">
        <f>IF($A27="",0,SUMIFS(Budget!$I$14:$I$413,Budget!$A$14:$A$413,Summary!$A27,Budget!$B$14:$B$413,Summary!C$3))</f>
        <v>0</v>
      </c>
      <c r="D27" s="60">
        <f>IF($A27="",0,SUMIFS(Budget!$I$14:$I$413,Budget!$A$14:$A$413,Summary!$A27,Budget!$B$14:$B$413,Summary!D$3))</f>
        <v>0</v>
      </c>
      <c r="E27" s="60">
        <f>IF($A27="",0,SUMIFS(Budget!$I$14:$I$413,Budget!$A$14:$A$413,Summary!$A27,Budget!$B$14:$B$413,Summary!E$3))</f>
        <v>0</v>
      </c>
      <c r="F27" s="60">
        <f>IF($A27="",0,SUMIFS(Budget!$I$14:$I$413,Budget!$A$14:$A$413,Summary!$A27,Budget!$B$14:$B$413,Summary!F$3))</f>
        <v>0</v>
      </c>
      <c r="G27" s="60">
        <f>IF($A27="",0,SUMIFS(Budget!$I$14:$I$413,Budget!$A$14:$A$413,Summary!$A27,Budget!$B$14:$B$413,Summary!G$3))</f>
        <v>0</v>
      </c>
      <c r="H27" s="60">
        <f>IF($A27="",0,SUMIFS(Budget!$I$14:$I$413,Budget!$A$14:$A$413,Summary!$A27,Budget!$B$14:$B$413,Summary!H$3))</f>
        <v>0</v>
      </c>
      <c r="I27" s="60">
        <f>IF($A27="",0,SUMIFS(Budget!$I$14:$I$413,Budget!$A$14:$A$413,Summary!$A27,Budget!$B$14:$B$413,Summary!I$3))</f>
        <v>0</v>
      </c>
      <c r="J27" s="60">
        <f>IF($A27="",0,SUMIFS(Budget!$I$14:$I$413,Budget!$A$14:$A$413,Summary!$A27,Budget!$B$14:$B$413,Summary!J$3))</f>
        <v>0</v>
      </c>
      <c r="K27" s="60">
        <f>IF($A27="",0,SUMIFS(Budget!$I$14:$I$413,Budget!$A$14:$A$413,Summary!$A27,Budget!$B$14:$B$413,Summary!K$3))</f>
        <v>0</v>
      </c>
      <c r="L27" s="60">
        <f>IF($A27="",0,SUMIFS(Budget!$I$14:$I$413,Budget!$A$14:$A$413,Summary!$A27,Budget!$B$14:$B$413,Summary!L$3))</f>
        <v>0</v>
      </c>
      <c r="M27" s="16">
        <f t="shared" si="0"/>
        <v>0</v>
      </c>
    </row>
    <row r="28" spans="1:13" ht="21" x14ac:dyDescent="0.35">
      <c r="A28" s="58" t="str">
        <f>IF(Codes!A27="","",Codes!A27)</f>
        <v/>
      </c>
      <c r="B28" s="59" t="str">
        <f>+Codes!B27</f>
        <v/>
      </c>
      <c r="C28" s="60">
        <f>IF($A28="",0,SUMIFS(Budget!$I$14:$I$413,Budget!$A$14:$A$413,Summary!$A28,Budget!$B$14:$B$413,Summary!C$3))</f>
        <v>0</v>
      </c>
      <c r="D28" s="60">
        <f>IF($A28="",0,SUMIFS(Budget!$I$14:$I$413,Budget!$A$14:$A$413,Summary!$A28,Budget!$B$14:$B$413,Summary!D$3))</f>
        <v>0</v>
      </c>
      <c r="E28" s="60">
        <f>IF($A28="",0,SUMIFS(Budget!$I$14:$I$413,Budget!$A$14:$A$413,Summary!$A28,Budget!$B$14:$B$413,Summary!E$3))</f>
        <v>0</v>
      </c>
      <c r="F28" s="60">
        <f>IF($A28="",0,SUMIFS(Budget!$I$14:$I$413,Budget!$A$14:$A$413,Summary!$A28,Budget!$B$14:$B$413,Summary!F$3))</f>
        <v>0</v>
      </c>
      <c r="G28" s="60">
        <f>IF($A28="",0,SUMIFS(Budget!$I$14:$I$413,Budget!$A$14:$A$413,Summary!$A28,Budget!$B$14:$B$413,Summary!G$3))</f>
        <v>0</v>
      </c>
      <c r="H28" s="60">
        <f>IF($A28="",0,SUMIFS(Budget!$I$14:$I$413,Budget!$A$14:$A$413,Summary!$A28,Budget!$B$14:$B$413,Summary!H$3))</f>
        <v>0</v>
      </c>
      <c r="I28" s="60">
        <f>IF($A28="",0,SUMIFS(Budget!$I$14:$I$413,Budget!$A$14:$A$413,Summary!$A28,Budget!$B$14:$B$413,Summary!I$3))</f>
        <v>0</v>
      </c>
      <c r="J28" s="60">
        <f>IF($A28="",0,SUMIFS(Budget!$I$14:$I$413,Budget!$A$14:$A$413,Summary!$A28,Budget!$B$14:$B$413,Summary!J$3))</f>
        <v>0</v>
      </c>
      <c r="K28" s="60">
        <f>IF($A28="",0,SUMIFS(Budget!$I$14:$I$413,Budget!$A$14:$A$413,Summary!$A28,Budget!$B$14:$B$413,Summary!K$3))</f>
        <v>0</v>
      </c>
      <c r="L28" s="60">
        <f>IF($A28="",0,SUMIFS(Budget!$I$14:$I$413,Budget!$A$14:$A$413,Summary!$A28,Budget!$B$14:$B$413,Summary!L$3))</f>
        <v>0</v>
      </c>
      <c r="M28" s="16">
        <f t="shared" si="0"/>
        <v>0</v>
      </c>
    </row>
    <row r="29" spans="1:13" ht="21" x14ac:dyDescent="0.35">
      <c r="A29" s="58" t="str">
        <f>IF(Codes!A28="","",Codes!A28)</f>
        <v/>
      </c>
      <c r="B29" s="59" t="str">
        <f>+Codes!B28</f>
        <v/>
      </c>
      <c r="C29" s="60">
        <f>IF($A29="",0,SUMIFS(Budget!$I$14:$I$413,Budget!$A$14:$A$413,Summary!$A29,Budget!$B$14:$B$413,Summary!C$3))</f>
        <v>0</v>
      </c>
      <c r="D29" s="60">
        <f>IF($A29="",0,SUMIFS(Budget!$I$14:$I$413,Budget!$A$14:$A$413,Summary!$A29,Budget!$B$14:$B$413,Summary!D$3))</f>
        <v>0</v>
      </c>
      <c r="E29" s="60">
        <f>IF($A29="",0,SUMIFS(Budget!$I$14:$I$413,Budget!$A$14:$A$413,Summary!$A29,Budget!$B$14:$B$413,Summary!E$3))</f>
        <v>0</v>
      </c>
      <c r="F29" s="60">
        <f>IF($A29="",0,SUMIFS(Budget!$I$14:$I$413,Budget!$A$14:$A$413,Summary!$A29,Budget!$B$14:$B$413,Summary!F$3))</f>
        <v>0</v>
      </c>
      <c r="G29" s="60">
        <f>IF($A29="",0,SUMIFS(Budget!$I$14:$I$413,Budget!$A$14:$A$413,Summary!$A29,Budget!$B$14:$B$413,Summary!G$3))</f>
        <v>0</v>
      </c>
      <c r="H29" s="60">
        <f>IF($A29="",0,SUMIFS(Budget!$I$14:$I$413,Budget!$A$14:$A$413,Summary!$A29,Budget!$B$14:$B$413,Summary!H$3))</f>
        <v>0</v>
      </c>
      <c r="I29" s="60">
        <f>IF($A29="",0,SUMIFS(Budget!$I$14:$I$413,Budget!$A$14:$A$413,Summary!$A29,Budget!$B$14:$B$413,Summary!I$3))</f>
        <v>0</v>
      </c>
      <c r="J29" s="60">
        <f>IF($A29="",0,SUMIFS(Budget!$I$14:$I$413,Budget!$A$14:$A$413,Summary!$A29,Budget!$B$14:$B$413,Summary!J$3))</f>
        <v>0</v>
      </c>
      <c r="K29" s="60">
        <f>IF($A29="",0,SUMIFS(Budget!$I$14:$I$413,Budget!$A$14:$A$413,Summary!$A29,Budget!$B$14:$B$413,Summary!K$3))</f>
        <v>0</v>
      </c>
      <c r="L29" s="60">
        <f>IF($A29="",0,SUMIFS(Budget!$I$14:$I$413,Budget!$A$14:$A$413,Summary!$A29,Budget!$B$14:$B$413,Summary!L$3))</f>
        <v>0</v>
      </c>
      <c r="M29" s="16">
        <f t="shared" si="0"/>
        <v>0</v>
      </c>
    </row>
    <row r="30" spans="1:13" ht="21" x14ac:dyDescent="0.35">
      <c r="A30" s="58" t="str">
        <f>IF(Codes!A29="","",Codes!A29)</f>
        <v/>
      </c>
      <c r="B30" s="59" t="str">
        <f>+Codes!B29</f>
        <v/>
      </c>
      <c r="C30" s="60">
        <f>IF($A30="",0,SUMIFS(Budget!$I$14:$I$413,Budget!$A$14:$A$413,Summary!$A30,Budget!$B$14:$B$413,Summary!C$3))</f>
        <v>0</v>
      </c>
      <c r="D30" s="60">
        <f>IF($A30="",0,SUMIFS(Budget!$I$14:$I$413,Budget!$A$14:$A$413,Summary!$A30,Budget!$B$14:$B$413,Summary!D$3))</f>
        <v>0</v>
      </c>
      <c r="E30" s="60">
        <f>IF($A30="",0,SUMIFS(Budget!$I$14:$I$413,Budget!$A$14:$A$413,Summary!$A30,Budget!$B$14:$B$413,Summary!E$3))</f>
        <v>0</v>
      </c>
      <c r="F30" s="60">
        <f>IF($A30="",0,SUMIFS(Budget!$I$14:$I$413,Budget!$A$14:$A$413,Summary!$A30,Budget!$B$14:$B$413,Summary!F$3))</f>
        <v>0</v>
      </c>
      <c r="G30" s="60">
        <f>IF($A30="",0,SUMIFS(Budget!$I$14:$I$413,Budget!$A$14:$A$413,Summary!$A30,Budget!$B$14:$B$413,Summary!G$3))</f>
        <v>0</v>
      </c>
      <c r="H30" s="60">
        <f>IF($A30="",0,SUMIFS(Budget!$I$14:$I$413,Budget!$A$14:$A$413,Summary!$A30,Budget!$B$14:$B$413,Summary!H$3))</f>
        <v>0</v>
      </c>
      <c r="I30" s="60">
        <f>IF($A30="",0,SUMIFS(Budget!$I$14:$I$413,Budget!$A$14:$A$413,Summary!$A30,Budget!$B$14:$B$413,Summary!I$3))</f>
        <v>0</v>
      </c>
      <c r="J30" s="60">
        <f>IF($A30="",0,SUMIFS(Budget!$I$14:$I$413,Budget!$A$14:$A$413,Summary!$A30,Budget!$B$14:$B$413,Summary!J$3))</f>
        <v>0</v>
      </c>
      <c r="K30" s="60">
        <f>IF($A30="",0,SUMIFS(Budget!$I$14:$I$413,Budget!$A$14:$A$413,Summary!$A30,Budget!$B$14:$B$413,Summary!K$3))</f>
        <v>0</v>
      </c>
      <c r="L30" s="60">
        <f>IF($A30="",0,SUMIFS(Budget!$I$14:$I$413,Budget!$A$14:$A$413,Summary!$A30,Budget!$B$14:$B$413,Summary!L$3))</f>
        <v>0</v>
      </c>
      <c r="M30" s="16">
        <f t="shared" si="0"/>
        <v>0</v>
      </c>
    </row>
    <row r="31" spans="1:13" ht="21.75" thickBot="1" x14ac:dyDescent="0.4">
      <c r="A31" s="58" t="str">
        <f>IF(Codes!A30="","",Codes!A30)</f>
        <v/>
      </c>
      <c r="B31" s="59" t="str">
        <f>+Codes!B30</f>
        <v/>
      </c>
      <c r="C31" s="60">
        <f>IF($A31="",0,SUMIFS(Budget!$I$14:$I$413,Budget!$A$14:$A$413,Summary!$A31,Budget!$B$14:$B$413,Summary!C$3))</f>
        <v>0</v>
      </c>
      <c r="D31" s="60">
        <f>IF($A31="",0,SUMIFS(Budget!$I$14:$I$413,Budget!$A$14:$A$413,Summary!$A31,Budget!$B$14:$B$413,Summary!D$3))</f>
        <v>0</v>
      </c>
      <c r="E31" s="60">
        <f>IF($A31="",0,SUMIFS(Budget!$I$14:$I$413,Budget!$A$14:$A$413,Summary!$A31,Budget!$B$14:$B$413,Summary!E$3))</f>
        <v>0</v>
      </c>
      <c r="F31" s="60">
        <f>IF($A31="",0,SUMIFS(Budget!$I$14:$I$413,Budget!$A$14:$A$413,Summary!$A31,Budget!$B$14:$B$413,Summary!F$3))</f>
        <v>0</v>
      </c>
      <c r="G31" s="60">
        <f>IF($A31="",0,SUMIFS(Budget!$I$14:$I$413,Budget!$A$14:$A$413,Summary!$A31,Budget!$B$14:$B$413,Summary!G$3))</f>
        <v>0</v>
      </c>
      <c r="H31" s="60">
        <f>IF($A31="",0,SUMIFS(Budget!$I$14:$I$413,Budget!$A$14:$A$413,Summary!$A31,Budget!$B$14:$B$413,Summary!H$3))</f>
        <v>0</v>
      </c>
      <c r="I31" s="60">
        <f>IF($A31="",0,SUMIFS(Budget!$I$14:$I$413,Budget!$A$14:$A$413,Summary!$A31,Budget!$B$14:$B$413,Summary!I$3))</f>
        <v>0</v>
      </c>
      <c r="J31" s="60">
        <f>IF($A31="",0,SUMIFS(Budget!$I$14:$I$413,Budget!$A$14:$A$413,Summary!$A31,Budget!$B$14:$B$413,Summary!J$3))</f>
        <v>0</v>
      </c>
      <c r="K31" s="60">
        <f>IF($A31="",0,SUMIFS(Budget!$I$14:$I$413,Budget!$A$14:$A$413,Summary!$A31,Budget!$B$14:$B$413,Summary!K$3))</f>
        <v>0</v>
      </c>
      <c r="L31" s="60">
        <f>IF($A31="",0,SUMIFS(Budget!$I$14:$I$413,Budget!$A$14:$A$413,Summary!$A31,Budget!$B$14:$B$413,Summary!L$3))</f>
        <v>0</v>
      </c>
      <c r="M31" s="16">
        <f t="shared" si="0"/>
        <v>0</v>
      </c>
    </row>
    <row r="32" spans="1:13" ht="22.5" thickTop="1" thickBot="1" x14ac:dyDescent="0.4">
      <c r="A32" s="17"/>
      <c r="B32" s="18" t="s">
        <v>115</v>
      </c>
      <c r="C32" s="107">
        <f>SUM(C5:C31)</f>
        <v>0</v>
      </c>
      <c r="D32" s="107">
        <f t="shared" ref="D32:M32" si="1">SUM(D5:D31)</f>
        <v>0</v>
      </c>
      <c r="E32" s="107">
        <f t="shared" si="1"/>
        <v>0</v>
      </c>
      <c r="F32" s="107">
        <f t="shared" si="1"/>
        <v>0</v>
      </c>
      <c r="G32" s="107">
        <f t="shared" si="1"/>
        <v>0</v>
      </c>
      <c r="H32" s="107">
        <f t="shared" si="1"/>
        <v>0</v>
      </c>
      <c r="I32" s="107">
        <f t="shared" si="1"/>
        <v>0</v>
      </c>
      <c r="J32" s="107">
        <f t="shared" si="1"/>
        <v>0</v>
      </c>
      <c r="K32" s="107">
        <f t="shared" si="1"/>
        <v>0</v>
      </c>
      <c r="L32" s="107">
        <f t="shared" si="1"/>
        <v>0</v>
      </c>
      <c r="M32" s="107">
        <f t="shared" si="1"/>
        <v>0</v>
      </c>
    </row>
    <row r="33" spans="1:13" ht="22.5" thickTop="1" thickBot="1" x14ac:dyDescent="0.4">
      <c r="A33" s="123">
        <v>2495</v>
      </c>
      <c r="B33" s="124" t="s">
        <v>114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8">
        <f>SUM(Budget!D7:G7)</f>
        <v>0</v>
      </c>
      <c r="M33" s="104">
        <f>+L33</f>
        <v>0</v>
      </c>
    </row>
    <row r="34" spans="1:13" ht="21.75" thickTop="1" x14ac:dyDescent="0.35">
      <c r="A34" s="17"/>
      <c r="B34" s="18" t="s">
        <v>116</v>
      </c>
      <c r="C34" s="109">
        <f>+C32</f>
        <v>0</v>
      </c>
      <c r="D34" s="109">
        <f t="shared" ref="D34:K34" si="2">+D32</f>
        <v>0</v>
      </c>
      <c r="E34" s="109">
        <f t="shared" si="2"/>
        <v>0</v>
      </c>
      <c r="F34" s="109">
        <f t="shared" si="2"/>
        <v>0</v>
      </c>
      <c r="G34" s="109">
        <f t="shared" si="2"/>
        <v>0</v>
      </c>
      <c r="H34" s="109">
        <f t="shared" si="2"/>
        <v>0</v>
      </c>
      <c r="I34" s="109">
        <f t="shared" si="2"/>
        <v>0</v>
      </c>
      <c r="J34" s="109">
        <f t="shared" si="2"/>
        <v>0</v>
      </c>
      <c r="K34" s="109">
        <f t="shared" si="2"/>
        <v>0</v>
      </c>
      <c r="L34" s="109">
        <f>+L32+L33</f>
        <v>0</v>
      </c>
      <c r="M34" s="109">
        <f>+M32+M33</f>
        <v>0</v>
      </c>
    </row>
    <row r="35" spans="1:13" x14ac:dyDescent="0.25">
      <c r="B35" s="9" t="str">
        <f>IF(A35="","",VLOOKUP(A35,Codes!$A$4:$B$29,2,FALSE))</f>
        <v/>
      </c>
    </row>
    <row r="36" spans="1:13" x14ac:dyDescent="0.25">
      <c r="B36" s="9" t="str">
        <f>IF(A36="","",VLOOKUP(A36,Codes!$A$4:$B$29,2,FALSE))</f>
        <v/>
      </c>
    </row>
    <row r="37" spans="1:13" x14ac:dyDescent="0.25">
      <c r="B37" s="9" t="str">
        <f>IF(A37="","",VLOOKUP(A37,Codes!$A$4:$B$29,2,FALSE))</f>
        <v/>
      </c>
    </row>
    <row r="38" spans="1:13" x14ac:dyDescent="0.25">
      <c r="B38" s="9" t="str">
        <f>IF(A38="","",VLOOKUP(A38,Codes!$A$4:$B$29,2,FALSE))</f>
        <v/>
      </c>
    </row>
    <row r="39" spans="1:13" x14ac:dyDescent="0.25">
      <c r="B39" s="9" t="str">
        <f>IF(A39="","",VLOOKUP(A39,Codes!$A$4:$B$29,2,FALSE))</f>
        <v/>
      </c>
    </row>
    <row r="40" spans="1:13" x14ac:dyDescent="0.25">
      <c r="B40" s="9" t="str">
        <f>IF(A40="","",VLOOKUP(A40,Codes!$A$4:$B$29,2,FALSE))</f>
        <v/>
      </c>
    </row>
    <row r="41" spans="1:13" x14ac:dyDescent="0.25">
      <c r="B41" s="9" t="str">
        <f>IF(A41="","",VLOOKUP(A41,Codes!$A$4:$B$29,2,FALSE))</f>
        <v/>
      </c>
    </row>
    <row r="42" spans="1:13" x14ac:dyDescent="0.25">
      <c r="B42" s="9" t="str">
        <f>IF(A42="","",VLOOKUP(A42,Codes!$A$4:$B$29,2,FALSE))</f>
        <v/>
      </c>
    </row>
    <row r="43" spans="1:13" x14ac:dyDescent="0.25">
      <c r="B43" s="9" t="str">
        <f>IF(A43="","",VLOOKUP(A43,Codes!$A$4:$B$29,2,FALSE))</f>
        <v/>
      </c>
    </row>
    <row r="44" spans="1:13" x14ac:dyDescent="0.25">
      <c r="B44" s="9" t="str">
        <f>IF(A44="","",VLOOKUP(A44,Codes!$A$4:$B$29,2,FALSE))</f>
        <v/>
      </c>
    </row>
    <row r="45" spans="1:13" x14ac:dyDescent="0.25">
      <c r="B45" s="9" t="str">
        <f>IF(A45="","",VLOOKUP(A45,Codes!$A$4:$B$29,2,FALSE))</f>
        <v/>
      </c>
    </row>
    <row r="46" spans="1:13" x14ac:dyDescent="0.25">
      <c r="B46" s="9" t="str">
        <f>IF(A46="","",VLOOKUP(A46,Codes!$A$4:$B$29,2,FALSE))</f>
        <v/>
      </c>
    </row>
    <row r="47" spans="1:13" x14ac:dyDescent="0.25">
      <c r="B47" s="9" t="str">
        <f>IF(A47="","",VLOOKUP(A47,Codes!$A$4:$B$29,2,FALSE))</f>
        <v/>
      </c>
    </row>
    <row r="48" spans="1:13" x14ac:dyDescent="0.25">
      <c r="B48" s="9" t="str">
        <f>IF(A48="","",VLOOKUP(A48,Codes!$A$4:$B$29,2,FALSE))</f>
        <v/>
      </c>
    </row>
    <row r="49" spans="2:2" x14ac:dyDescent="0.25">
      <c r="B49" s="9" t="str">
        <f>IF(A49="","",VLOOKUP(A49,Codes!$A$4:$B$29,2,FALSE))</f>
        <v/>
      </c>
    </row>
    <row r="50" spans="2:2" x14ac:dyDescent="0.25">
      <c r="B50" s="9" t="str">
        <f>IF(A50="","",VLOOKUP(A50,Codes!$A$4:$B$29,2,FALSE))</f>
        <v/>
      </c>
    </row>
    <row r="51" spans="2:2" x14ac:dyDescent="0.25">
      <c r="B51" s="9" t="str">
        <f>IF(A51="","",VLOOKUP(A51,Codes!$A$4:$B$29,2,FALSE))</f>
        <v/>
      </c>
    </row>
    <row r="52" spans="2:2" x14ac:dyDescent="0.25">
      <c r="B52" s="9" t="str">
        <f>IF(A52="","",VLOOKUP(A52,Codes!$A$4:$B$29,2,FALSE))</f>
        <v/>
      </c>
    </row>
    <row r="53" spans="2:2" x14ac:dyDescent="0.25">
      <c r="B53" s="9" t="str">
        <f>IF(A53="","",VLOOKUP(A53,Codes!$A$4:$B$29,2,FALSE))</f>
        <v/>
      </c>
    </row>
    <row r="54" spans="2:2" x14ac:dyDescent="0.25">
      <c r="B54" s="9" t="str">
        <f>IF(A54="","",VLOOKUP(A54,Codes!$A$4:$B$29,2,FALSE))</f>
        <v/>
      </c>
    </row>
    <row r="55" spans="2:2" x14ac:dyDescent="0.25">
      <c r="B55" s="9" t="str">
        <f>IF(A55="","",VLOOKUP(A55,Codes!$A$4:$B$29,2,FALSE))</f>
        <v/>
      </c>
    </row>
    <row r="56" spans="2:2" x14ac:dyDescent="0.25">
      <c r="B56" s="9" t="str">
        <f>IF(A56="","",VLOOKUP(A56,Codes!$A$4:$B$29,2,FALSE))</f>
        <v/>
      </c>
    </row>
    <row r="57" spans="2:2" x14ac:dyDescent="0.25">
      <c r="B57" s="9" t="str">
        <f>IF(A57="","",VLOOKUP(A57,Codes!$A$4:$B$29,2,FALSE))</f>
        <v/>
      </c>
    </row>
    <row r="58" spans="2:2" x14ac:dyDescent="0.25">
      <c r="B58" s="9" t="str">
        <f>IF(A58="","",VLOOKUP(A58,Codes!$A$4:$B$29,2,FALSE))</f>
        <v/>
      </c>
    </row>
    <row r="59" spans="2:2" x14ac:dyDescent="0.25">
      <c r="B59" s="9" t="str">
        <f>IF(A59="","",VLOOKUP(A59,Codes!$A$4:$B$29,2,FALSE))</f>
        <v/>
      </c>
    </row>
    <row r="60" spans="2:2" x14ac:dyDescent="0.25">
      <c r="B60" s="9" t="str">
        <f>IF(A60="","",VLOOKUP(A60,Codes!$A$4:$B$29,2,FALSE))</f>
        <v/>
      </c>
    </row>
    <row r="61" spans="2:2" x14ac:dyDescent="0.25">
      <c r="B61" s="9" t="str">
        <f>IF(A61="","",VLOOKUP(A61,Codes!$A$4:$B$29,2,FALSE))</f>
        <v/>
      </c>
    </row>
    <row r="62" spans="2:2" x14ac:dyDescent="0.25">
      <c r="B62" s="9" t="str">
        <f>IF(A62="","",VLOOKUP(A62,Codes!$A$4:$B$29,2,FALSE))</f>
        <v/>
      </c>
    </row>
    <row r="63" spans="2:2" x14ac:dyDescent="0.25">
      <c r="B63" s="9" t="str">
        <f>IF(A63="","",VLOOKUP(A63,Codes!$A$4:$B$29,2,FALSE))</f>
        <v/>
      </c>
    </row>
    <row r="64" spans="2:2" x14ac:dyDescent="0.25">
      <c r="B64" s="9" t="str">
        <f>IF(A64="","",VLOOKUP(A64,Codes!$A$4:$B$29,2,FALSE))</f>
        <v/>
      </c>
    </row>
  </sheetData>
  <sheetProtection sheet="1" formatColumns="0" formatRows="0"/>
  <mergeCells count="3">
    <mergeCell ref="A2:M2"/>
    <mergeCell ref="A1:B1"/>
    <mergeCell ref="C1:M1"/>
  </mergeCells>
  <dataValidations count="1">
    <dataValidation type="list" allowBlank="1" showInputMessage="1" showErrorMessage="1" sqref="B5:B31" xr:uid="{00000000-0002-0000-0500-000000000000}">
      <formula1>$A$3:$A$62</formula1>
    </dataValidation>
  </dataValidations>
  <pageMargins left="0.2" right="0.2" top="0.25" bottom="0.25" header="0.3" footer="0.3"/>
  <pageSetup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Codes!$A$4:$A$29</xm:f>
          </x14:formula1>
          <xm:sqref>A32:A64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  <pageSetUpPr fitToPage="1"/>
  </sheetPr>
  <dimension ref="A1:S64"/>
  <sheetViews>
    <sheetView zoomScale="70" zoomScaleNormal="70" workbookViewId="0">
      <pane xSplit="2" ySplit="4" topLeftCell="I5" activePane="bottomRight" state="frozen"/>
      <selection activeCell="D12" sqref="D12"/>
      <selection pane="topRight" activeCell="D12" sqref="D12"/>
      <selection pane="bottomLeft" activeCell="D12" sqref="D12"/>
      <selection pane="bottomRight" activeCell="D12" sqref="D12"/>
    </sheetView>
  </sheetViews>
  <sheetFormatPr defaultRowHeight="15" x14ac:dyDescent="0.25"/>
  <cols>
    <col min="1" max="1" width="19.140625" style="26" customWidth="1"/>
    <col min="2" max="2" width="47" style="8" customWidth="1"/>
    <col min="3" max="3" width="19.28515625" style="26" customWidth="1"/>
    <col min="4" max="13" width="18.5703125" style="26" customWidth="1"/>
    <col min="14" max="16384" width="9.140625" style="26"/>
  </cols>
  <sheetData>
    <row r="1" spans="1:19" s="7" customFormat="1" ht="31.5" x14ac:dyDescent="0.5">
      <c r="A1" s="141" t="s">
        <v>90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S1" s="7" t="str">
        <f>+Codes!E7</f>
        <v>4240 - IELCE</v>
      </c>
    </row>
    <row r="2" spans="1:19" s="7" customFormat="1" ht="28.5" x14ac:dyDescent="0.45">
      <c r="A2" s="139" t="str">
        <f>+Budget!C2</f>
        <v>FY2021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9" ht="18.75" x14ac:dyDescent="0.3">
      <c r="A3" s="24"/>
      <c r="B3" s="25"/>
      <c r="C3" s="19">
        <v>100</v>
      </c>
      <c r="D3" s="19">
        <v>200</v>
      </c>
      <c r="E3" s="19">
        <v>300</v>
      </c>
      <c r="F3" s="19">
        <v>400</v>
      </c>
      <c r="G3" s="19">
        <v>500</v>
      </c>
      <c r="H3" s="19">
        <v>600</v>
      </c>
      <c r="I3" s="19">
        <v>700</v>
      </c>
      <c r="J3" s="19">
        <v>730</v>
      </c>
      <c r="K3" s="19">
        <v>800</v>
      </c>
      <c r="L3" s="19">
        <v>900</v>
      </c>
      <c r="M3" s="20"/>
    </row>
    <row r="4" spans="1:19" ht="75" x14ac:dyDescent="0.3">
      <c r="A4" s="22" t="s">
        <v>0</v>
      </c>
      <c r="B4" s="23" t="s">
        <v>1</v>
      </c>
      <c r="C4" s="21" t="s">
        <v>52</v>
      </c>
      <c r="D4" s="21" t="s">
        <v>53</v>
      </c>
      <c r="E4" s="21" t="s">
        <v>54</v>
      </c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</row>
    <row r="5" spans="1:19" ht="21" x14ac:dyDescent="0.35">
      <c r="A5" s="41">
        <f>IF(Codes!A4="","",Codes!A4)</f>
        <v>1000</v>
      </c>
      <c r="B5" s="42" t="str">
        <f>+Codes!B4</f>
        <v>Instruction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16">
        <f>SUM(C5:L5)</f>
        <v>0</v>
      </c>
    </row>
    <row r="6" spans="1:19" ht="21" x14ac:dyDescent="0.35">
      <c r="A6" s="41">
        <f>IF(Codes!A5="","",Codes!A5)</f>
        <v>2110</v>
      </c>
      <c r="B6" s="42" t="str">
        <f>+Codes!B5</f>
        <v>Attendance and Social Work Services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16">
        <f t="shared" ref="M6:M31" si="0">SUM(C6:L6)</f>
        <v>0</v>
      </c>
    </row>
    <row r="7" spans="1:19" ht="21" x14ac:dyDescent="0.35">
      <c r="A7" s="41">
        <f>IF(Codes!A6="","",Codes!A6)</f>
        <v>2120</v>
      </c>
      <c r="B7" s="42" t="str">
        <f>+Codes!B6</f>
        <v>Guidance Services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16">
        <f t="shared" si="0"/>
        <v>0</v>
      </c>
    </row>
    <row r="8" spans="1:19" ht="21" x14ac:dyDescent="0.35">
      <c r="A8" s="41">
        <f>IF(Codes!A7="","",Codes!A7)</f>
        <v>2190</v>
      </c>
      <c r="B8" s="42" t="str">
        <f>+Codes!B7</f>
        <v>Other Support Services - Students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16">
        <f t="shared" si="0"/>
        <v>0</v>
      </c>
    </row>
    <row r="9" spans="1:19" ht="21" x14ac:dyDescent="0.35">
      <c r="A9" s="41">
        <f>IF(Codes!A8="","",Codes!A8)</f>
        <v>2212</v>
      </c>
      <c r="B9" s="42" t="str">
        <f>+Codes!B8</f>
        <v>Instruction and Curriculum Development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16">
        <f t="shared" si="0"/>
        <v>0</v>
      </c>
    </row>
    <row r="10" spans="1:19" ht="21" x14ac:dyDescent="0.35">
      <c r="A10" s="41">
        <f>IF(Codes!A9="","",Codes!A9)</f>
        <v>2213</v>
      </c>
      <c r="B10" s="42" t="str">
        <f>+Codes!B9</f>
        <v>Instructional Staff Training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16">
        <f t="shared" si="0"/>
        <v>0</v>
      </c>
    </row>
    <row r="11" spans="1:19" ht="21" x14ac:dyDescent="0.35">
      <c r="A11" s="41">
        <f>IF(Codes!A10="","",Codes!A10)</f>
        <v>2219</v>
      </c>
      <c r="B11" s="42" t="str">
        <f>+Codes!B10</f>
        <v>Other Improvement of Instruction Services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16">
        <f t="shared" si="0"/>
        <v>0</v>
      </c>
    </row>
    <row r="12" spans="1:19" ht="21" x14ac:dyDescent="0.35">
      <c r="A12" s="41">
        <f>IF(Codes!A11="","",Codes!A11)</f>
        <v>2230</v>
      </c>
      <c r="B12" s="42" t="str">
        <f>+Codes!B11</f>
        <v>Instruction - Related Technology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16">
        <f t="shared" si="0"/>
        <v>0</v>
      </c>
    </row>
    <row r="13" spans="1:19" ht="21" x14ac:dyDescent="0.35">
      <c r="A13" s="41">
        <f>IF(Codes!A12="","",Codes!A12)</f>
        <v>2240</v>
      </c>
      <c r="B13" s="42" t="str">
        <f>+Codes!B12</f>
        <v>Academic Student Assessment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16">
        <f t="shared" si="0"/>
        <v>0</v>
      </c>
    </row>
    <row r="14" spans="1:19" ht="21" x14ac:dyDescent="0.35">
      <c r="A14" s="41">
        <f>IF(Codes!A13="","",Codes!A13)</f>
        <v>2290</v>
      </c>
      <c r="B14" s="42" t="str">
        <f>+Codes!B13</f>
        <v>Other Support Services - Instructional Staff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16">
        <f t="shared" si="0"/>
        <v>0</v>
      </c>
    </row>
    <row r="15" spans="1:19" ht="21" x14ac:dyDescent="0.35">
      <c r="A15" s="41">
        <f>IF(Codes!A14="","",Codes!A14)</f>
        <v>2410</v>
      </c>
      <c r="B15" s="42" t="str">
        <f>+Codes!B14</f>
        <v>Office of the Principal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16">
        <f t="shared" si="0"/>
        <v>0</v>
      </c>
    </row>
    <row r="16" spans="1:19" ht="21" x14ac:dyDescent="0.35">
      <c r="A16" s="41">
        <f>IF(Codes!A15="","",Codes!A15)</f>
        <v>2495</v>
      </c>
      <c r="B16" s="42" t="str">
        <f>+Codes!B15</f>
        <v>Administration of Grants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16">
        <f t="shared" si="0"/>
        <v>0</v>
      </c>
    </row>
    <row r="17" spans="1:13" ht="21" x14ac:dyDescent="0.35">
      <c r="A17" s="41">
        <f>IF(Codes!A16="","",Codes!A16)</f>
        <v>2570</v>
      </c>
      <c r="B17" s="42" t="str">
        <f>+Codes!B16</f>
        <v>Personnel Services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16">
        <f t="shared" si="0"/>
        <v>0</v>
      </c>
    </row>
    <row r="18" spans="1:13" ht="21" x14ac:dyDescent="0.35">
      <c r="A18" s="41">
        <f>IF(Codes!A17="","",Codes!A17)</f>
        <v>2600</v>
      </c>
      <c r="B18" s="42" t="str">
        <f>+Codes!B17</f>
        <v>Operation and Maintenance of Plant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16">
        <f t="shared" si="0"/>
        <v>0</v>
      </c>
    </row>
    <row r="19" spans="1:13" ht="42" x14ac:dyDescent="0.35">
      <c r="A19" s="41">
        <f>IF(Codes!A18="","",Codes!A18)</f>
        <v>2680</v>
      </c>
      <c r="B19" s="42" t="str">
        <f>+Codes!B18</f>
        <v>Other Operation and Maintenance of Plant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16">
        <f t="shared" si="0"/>
        <v>0</v>
      </c>
    </row>
    <row r="20" spans="1:13" ht="42" x14ac:dyDescent="0.35">
      <c r="A20" s="41">
        <f>IF(Codes!A19="","",Codes!A19)</f>
        <v>2715</v>
      </c>
      <c r="B20" s="42" t="str">
        <f>+Codes!B19</f>
        <v>Transportation -Field Trips (Education Related)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16">
        <f t="shared" si="0"/>
        <v>0</v>
      </c>
    </row>
    <row r="21" spans="1:13" ht="42" x14ac:dyDescent="0.35">
      <c r="A21" s="41">
        <f>IF(Codes!A20="","",Codes!A20)</f>
        <v>2790</v>
      </c>
      <c r="B21" s="42" t="str">
        <f>+Codes!B20</f>
        <v>Transportation -Other Student Transportation Services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16">
        <f t="shared" si="0"/>
        <v>0</v>
      </c>
    </row>
    <row r="22" spans="1:13" ht="21" x14ac:dyDescent="0.35">
      <c r="A22" s="41">
        <f>IF(Codes!A21="","",Codes!A21)</f>
        <v>2900</v>
      </c>
      <c r="B22" s="42" t="str">
        <f>+Codes!B21</f>
        <v>Other Support Services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16">
        <f t="shared" si="0"/>
        <v>0</v>
      </c>
    </row>
    <row r="23" spans="1:13" ht="21" x14ac:dyDescent="0.35">
      <c r="A23" s="41" t="str">
        <f>IF(Codes!A22="","",Codes!A22)</f>
        <v/>
      </c>
      <c r="B23" s="42" t="str">
        <f>+Codes!B22</f>
        <v/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16">
        <f t="shared" si="0"/>
        <v>0</v>
      </c>
    </row>
    <row r="24" spans="1:13" ht="21" x14ac:dyDescent="0.35">
      <c r="A24" s="41" t="str">
        <f>IF(Codes!A23="","",Codes!A23)</f>
        <v/>
      </c>
      <c r="B24" s="42" t="str">
        <f>+Codes!B23</f>
        <v/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16">
        <f t="shared" si="0"/>
        <v>0</v>
      </c>
    </row>
    <row r="25" spans="1:13" ht="21" x14ac:dyDescent="0.35">
      <c r="A25" s="41" t="str">
        <f>IF(Codes!A24="","",Codes!A24)</f>
        <v/>
      </c>
      <c r="B25" s="42" t="str">
        <f>+Codes!B24</f>
        <v/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16">
        <f t="shared" si="0"/>
        <v>0</v>
      </c>
    </row>
    <row r="26" spans="1:13" ht="21" x14ac:dyDescent="0.35">
      <c r="A26" s="41" t="str">
        <f>IF(Codes!A25="","",Codes!A25)</f>
        <v/>
      </c>
      <c r="B26" s="42" t="str">
        <f>+Codes!B25</f>
        <v/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16">
        <f t="shared" si="0"/>
        <v>0</v>
      </c>
    </row>
    <row r="27" spans="1:13" ht="21" x14ac:dyDescent="0.35">
      <c r="A27" s="41" t="str">
        <f>IF(Codes!A26="","",Codes!A26)</f>
        <v/>
      </c>
      <c r="B27" s="42" t="str">
        <f>+Codes!B26</f>
        <v/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16">
        <f t="shared" si="0"/>
        <v>0</v>
      </c>
    </row>
    <row r="28" spans="1:13" ht="21" x14ac:dyDescent="0.35">
      <c r="A28" s="41" t="str">
        <f>IF(Codes!A27="","",Codes!A27)</f>
        <v/>
      </c>
      <c r="B28" s="42" t="str">
        <f>+Codes!B27</f>
        <v/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16">
        <f t="shared" si="0"/>
        <v>0</v>
      </c>
    </row>
    <row r="29" spans="1:13" ht="21" x14ac:dyDescent="0.35">
      <c r="A29" s="41" t="str">
        <f>IF(Codes!A28="","",Codes!A28)</f>
        <v/>
      </c>
      <c r="B29" s="42" t="str">
        <f>+Codes!B28</f>
        <v/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16">
        <f t="shared" si="0"/>
        <v>0</v>
      </c>
    </row>
    <row r="30" spans="1:13" ht="21" x14ac:dyDescent="0.35">
      <c r="A30" s="41" t="str">
        <f>IF(Codes!A29="","",Codes!A29)</f>
        <v/>
      </c>
      <c r="B30" s="42" t="str">
        <f>+Codes!B29</f>
        <v/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16">
        <f t="shared" si="0"/>
        <v>0</v>
      </c>
    </row>
    <row r="31" spans="1:13" ht="21" x14ac:dyDescent="0.35">
      <c r="A31" s="41" t="str">
        <f>IF(Codes!A30="","",Codes!A30)</f>
        <v/>
      </c>
      <c r="B31" s="42" t="str">
        <f>+Codes!B30</f>
        <v/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16">
        <f t="shared" si="0"/>
        <v>0</v>
      </c>
    </row>
    <row r="32" spans="1:13" ht="21" x14ac:dyDescent="0.35">
      <c r="A32" s="17"/>
      <c r="B32" s="18" t="s">
        <v>62</v>
      </c>
      <c r="C32" s="16">
        <f>SUM(C5:C31)</f>
        <v>0</v>
      </c>
      <c r="D32" s="16">
        <f t="shared" ref="D32:M32" si="1">SUM(D5:D31)</f>
        <v>0</v>
      </c>
      <c r="E32" s="16">
        <f t="shared" si="1"/>
        <v>0</v>
      </c>
      <c r="F32" s="16">
        <f t="shared" si="1"/>
        <v>0</v>
      </c>
      <c r="G32" s="16">
        <f t="shared" si="1"/>
        <v>0</v>
      </c>
      <c r="H32" s="16">
        <f t="shared" si="1"/>
        <v>0</v>
      </c>
      <c r="I32" s="16">
        <f t="shared" si="1"/>
        <v>0</v>
      </c>
      <c r="J32" s="16">
        <f t="shared" si="1"/>
        <v>0</v>
      </c>
      <c r="K32" s="16">
        <f t="shared" si="1"/>
        <v>0</v>
      </c>
      <c r="L32" s="16">
        <f t="shared" si="1"/>
        <v>0</v>
      </c>
      <c r="M32" s="16">
        <f t="shared" si="1"/>
        <v>0</v>
      </c>
    </row>
    <row r="33" spans="2:2" x14ac:dyDescent="0.25">
      <c r="B33" s="9" t="str">
        <f>IF(A33="","",VLOOKUP(A33,Codes!$A$4:$B$29,2,FALSE))</f>
        <v/>
      </c>
    </row>
    <row r="34" spans="2:2" x14ac:dyDescent="0.25">
      <c r="B34" s="9" t="str">
        <f>IF(A34="","",VLOOKUP(A34,Codes!$A$4:$B$29,2,FALSE))</f>
        <v/>
      </c>
    </row>
    <row r="35" spans="2:2" x14ac:dyDescent="0.25">
      <c r="B35" s="9" t="str">
        <f>IF(A35="","",VLOOKUP(A35,Codes!$A$4:$B$29,2,FALSE))</f>
        <v/>
      </c>
    </row>
    <row r="36" spans="2:2" x14ac:dyDescent="0.25">
      <c r="B36" s="9" t="str">
        <f>IF(A36="","",VLOOKUP(A36,Codes!$A$4:$B$29,2,FALSE))</f>
        <v/>
      </c>
    </row>
    <row r="37" spans="2:2" x14ac:dyDescent="0.25">
      <c r="B37" s="9" t="str">
        <f>IF(A37="","",VLOOKUP(A37,Codes!$A$4:$B$29,2,FALSE))</f>
        <v/>
      </c>
    </row>
    <row r="38" spans="2:2" x14ac:dyDescent="0.25">
      <c r="B38" s="9" t="str">
        <f>IF(A38="","",VLOOKUP(A38,Codes!$A$4:$B$29,2,FALSE))</f>
        <v/>
      </c>
    </row>
    <row r="39" spans="2:2" x14ac:dyDescent="0.25">
      <c r="B39" s="9" t="str">
        <f>IF(A39="","",VLOOKUP(A39,Codes!$A$4:$B$29,2,FALSE))</f>
        <v/>
      </c>
    </row>
    <row r="40" spans="2:2" x14ac:dyDescent="0.25">
      <c r="B40" s="9" t="str">
        <f>IF(A40="","",VLOOKUP(A40,Codes!$A$4:$B$29,2,FALSE))</f>
        <v/>
      </c>
    </row>
    <row r="41" spans="2:2" x14ac:dyDescent="0.25">
      <c r="B41" s="9" t="str">
        <f>IF(A41="","",VLOOKUP(A41,Codes!$A$4:$B$29,2,FALSE))</f>
        <v/>
      </c>
    </row>
    <row r="42" spans="2:2" x14ac:dyDescent="0.25">
      <c r="B42" s="9" t="str">
        <f>IF(A42="","",VLOOKUP(A42,Codes!$A$4:$B$29,2,FALSE))</f>
        <v/>
      </c>
    </row>
    <row r="43" spans="2:2" x14ac:dyDescent="0.25">
      <c r="B43" s="9" t="str">
        <f>IF(A43="","",VLOOKUP(A43,Codes!$A$4:$B$29,2,FALSE))</f>
        <v/>
      </c>
    </row>
    <row r="44" spans="2:2" x14ac:dyDescent="0.25">
      <c r="B44" s="9" t="str">
        <f>IF(A44="","",VLOOKUP(A44,Codes!$A$4:$B$29,2,FALSE))</f>
        <v/>
      </c>
    </row>
    <row r="45" spans="2:2" x14ac:dyDescent="0.25">
      <c r="B45" s="9" t="str">
        <f>IF(A45="","",VLOOKUP(A45,Codes!$A$4:$B$29,2,FALSE))</f>
        <v/>
      </c>
    </row>
    <row r="46" spans="2:2" x14ac:dyDescent="0.25">
      <c r="B46" s="9" t="str">
        <f>IF(A46="","",VLOOKUP(A46,Codes!$A$4:$B$29,2,FALSE))</f>
        <v/>
      </c>
    </row>
    <row r="47" spans="2:2" x14ac:dyDescent="0.25">
      <c r="B47" s="9" t="str">
        <f>IF(A47="","",VLOOKUP(A47,Codes!$A$4:$B$29,2,FALSE))</f>
        <v/>
      </c>
    </row>
    <row r="48" spans="2:2" x14ac:dyDescent="0.25">
      <c r="B48" s="9" t="str">
        <f>IF(A48="","",VLOOKUP(A48,Codes!$A$4:$B$29,2,FALSE))</f>
        <v/>
      </c>
    </row>
    <row r="49" spans="2:2" x14ac:dyDescent="0.25">
      <c r="B49" s="9" t="str">
        <f>IF(A49="","",VLOOKUP(A49,Codes!$A$4:$B$29,2,FALSE))</f>
        <v/>
      </c>
    </row>
    <row r="50" spans="2:2" x14ac:dyDescent="0.25">
      <c r="B50" s="9" t="str">
        <f>IF(A50="","",VLOOKUP(A50,Codes!$A$4:$B$29,2,FALSE))</f>
        <v/>
      </c>
    </row>
    <row r="51" spans="2:2" x14ac:dyDescent="0.25">
      <c r="B51" s="9" t="str">
        <f>IF(A51="","",VLOOKUP(A51,Codes!$A$4:$B$29,2,FALSE))</f>
        <v/>
      </c>
    </row>
    <row r="52" spans="2:2" x14ac:dyDescent="0.25">
      <c r="B52" s="9" t="str">
        <f>IF(A52="","",VLOOKUP(A52,Codes!$A$4:$B$29,2,FALSE))</f>
        <v/>
      </c>
    </row>
    <row r="53" spans="2:2" x14ac:dyDescent="0.25">
      <c r="B53" s="9" t="str">
        <f>IF(A53="","",VLOOKUP(A53,Codes!$A$4:$B$29,2,FALSE))</f>
        <v/>
      </c>
    </row>
    <row r="54" spans="2:2" x14ac:dyDescent="0.25">
      <c r="B54" s="9" t="str">
        <f>IF(A54="","",VLOOKUP(A54,Codes!$A$4:$B$29,2,FALSE))</f>
        <v/>
      </c>
    </row>
    <row r="55" spans="2:2" x14ac:dyDescent="0.25">
      <c r="B55" s="9" t="str">
        <f>IF(A55="","",VLOOKUP(A55,Codes!$A$4:$B$29,2,FALSE))</f>
        <v/>
      </c>
    </row>
    <row r="56" spans="2:2" x14ac:dyDescent="0.25">
      <c r="B56" s="9" t="str">
        <f>IF(A56="","",VLOOKUP(A56,Codes!$A$4:$B$29,2,FALSE))</f>
        <v/>
      </c>
    </row>
    <row r="57" spans="2:2" x14ac:dyDescent="0.25">
      <c r="B57" s="9" t="str">
        <f>IF(A57="","",VLOOKUP(A57,Codes!$A$4:$B$29,2,FALSE))</f>
        <v/>
      </c>
    </row>
    <row r="58" spans="2:2" x14ac:dyDescent="0.25">
      <c r="B58" s="9" t="str">
        <f>IF(A58="","",VLOOKUP(A58,Codes!$A$4:$B$29,2,FALSE))</f>
        <v/>
      </c>
    </row>
    <row r="59" spans="2:2" x14ac:dyDescent="0.25">
      <c r="B59" s="9" t="str">
        <f>IF(A59="","",VLOOKUP(A59,Codes!$A$4:$B$29,2,FALSE))</f>
        <v/>
      </c>
    </row>
    <row r="60" spans="2:2" x14ac:dyDescent="0.25">
      <c r="B60" s="9" t="str">
        <f>IF(A60="","",VLOOKUP(A60,Codes!$A$4:$B$29,2,FALSE))</f>
        <v/>
      </c>
    </row>
    <row r="61" spans="2:2" x14ac:dyDescent="0.25">
      <c r="B61" s="9" t="str">
        <f>IF(A61="","",VLOOKUP(A61,Codes!$A$4:$B$29,2,FALSE))</f>
        <v/>
      </c>
    </row>
    <row r="62" spans="2:2" x14ac:dyDescent="0.25">
      <c r="B62" s="9" t="str">
        <f>IF(A62="","",VLOOKUP(A62,Codes!$A$4:$B$29,2,FALSE))</f>
        <v/>
      </c>
    </row>
    <row r="63" spans="2:2" x14ac:dyDescent="0.25">
      <c r="B63" s="9" t="str">
        <f>IF(A63="","",VLOOKUP(A63,Codes!$A$4:$B$29,2,FALSE))</f>
        <v/>
      </c>
    </row>
    <row r="64" spans="2:2" x14ac:dyDescent="0.25">
      <c r="B64" s="9" t="str">
        <f>IF(A64="","",VLOOKUP(A64,Codes!$A$4:$B$29,2,FALSE))</f>
        <v/>
      </c>
    </row>
  </sheetData>
  <sheetProtection sheet="1" objects="1" scenarios="1" formatColumns="0" formatRows="0"/>
  <mergeCells count="2">
    <mergeCell ref="A1:M1"/>
    <mergeCell ref="A2:M2"/>
  </mergeCells>
  <dataValidations count="1">
    <dataValidation type="list" allowBlank="1" showInputMessage="1" showErrorMessage="1" sqref="B5:B31" xr:uid="{00000000-0002-0000-0600-000000000000}">
      <formula1>$A$3:$A$62</formula1>
    </dataValidation>
  </dataValidations>
  <pageMargins left="0.2" right="0.2" top="0.25" bottom="0.25" header="0.3" footer="0.3"/>
  <pageSetup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1000000}">
          <x14:formula1>
            <xm:f>Codes!$A$4:$A$29</xm:f>
          </x14:formula1>
          <xm:sqref>A32:A64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91"/>
  <sheetViews>
    <sheetView workbookViewId="0">
      <pane ySplit="5" topLeftCell="A6" activePane="bottomLeft" state="frozen"/>
      <selection activeCell="D12" sqref="D12"/>
      <selection pane="bottomLeft" activeCell="D12" sqref="D12"/>
    </sheetView>
  </sheetViews>
  <sheetFormatPr defaultRowHeight="15" x14ac:dyDescent="0.25"/>
  <cols>
    <col min="1" max="1" width="46" customWidth="1"/>
    <col min="2" max="2" width="15.28515625" bestFit="1" customWidth="1"/>
    <col min="3" max="3" width="10.28515625" bestFit="1" customWidth="1"/>
    <col min="4" max="4" width="18.42578125" bestFit="1" customWidth="1"/>
    <col min="5" max="5" width="13.28515625" bestFit="1" customWidth="1"/>
  </cols>
  <sheetData>
    <row r="1" spans="1:13" ht="24" customHeight="1" x14ac:dyDescent="0.5">
      <c r="A1" s="75" t="str">
        <f>Codes!C1</f>
        <v>[Enter Grantee Name]</v>
      </c>
      <c r="B1" s="142" t="str">
        <f>+Codes!A1&amp;" "&amp;S1</f>
        <v xml:space="preserve">Vermont Adult Education and Literacy </v>
      </c>
      <c r="C1" s="142"/>
      <c r="D1" s="142"/>
      <c r="E1" s="142"/>
      <c r="F1" s="74"/>
      <c r="G1" s="74"/>
      <c r="H1" s="74"/>
      <c r="I1" s="74"/>
      <c r="J1" s="74"/>
      <c r="K1" s="74"/>
      <c r="L1" s="74"/>
      <c r="M1" s="74"/>
    </row>
    <row r="2" spans="1:13" ht="18.75" x14ac:dyDescent="0.3">
      <c r="B2" s="143" t="str">
        <f>Budget!C2</f>
        <v>FY2021</v>
      </c>
      <c r="C2" s="143"/>
      <c r="D2" s="143"/>
      <c r="E2" s="143"/>
    </row>
    <row r="3" spans="1:13" ht="15.75" thickBot="1" x14ac:dyDescent="0.3"/>
    <row r="4" spans="1:13" ht="16.5" thickTop="1" thickBot="1" x14ac:dyDescent="0.3">
      <c r="B4" s="94" t="str">
        <f>+Codes!E4</f>
        <v>3240 - Gen Fund</v>
      </c>
      <c r="C4" s="92" t="str">
        <f>+Codes!E5</f>
        <v>3272 - ADP</v>
      </c>
      <c r="D4" s="92" t="str">
        <f>+Codes!E6</f>
        <v>4240 - Federal Basic</v>
      </c>
      <c r="E4" s="93" t="str">
        <f>+Codes!E7</f>
        <v>4240 - IELCE</v>
      </c>
    </row>
    <row r="5" spans="1:13" s="26" customFormat="1" ht="16.5" thickTop="1" thickBot="1" x14ac:dyDescent="0.3">
      <c r="A5" s="98" t="s">
        <v>112</v>
      </c>
      <c r="B5" s="95">
        <f>SUM(B18,B30,B42,B54,B66,B78,B90,B6)</f>
        <v>0</v>
      </c>
      <c r="C5" s="96">
        <f t="shared" ref="C5:E5" si="0">SUM(C18,C30,C42,C54,C66,C78,C90,C6)</f>
        <v>0</v>
      </c>
      <c r="D5" s="96">
        <f t="shared" si="0"/>
        <v>0</v>
      </c>
      <c r="E5" s="97">
        <f t="shared" si="0"/>
        <v>0</v>
      </c>
    </row>
    <row r="6" spans="1:13" s="26" customFormat="1" ht="16.5" thickTop="1" thickBot="1" x14ac:dyDescent="0.3">
      <c r="A6" s="99" t="s">
        <v>114</v>
      </c>
      <c r="B6" s="96">
        <f>+Budget!D7</f>
        <v>0</v>
      </c>
      <c r="C6" s="96">
        <f>+Budget!E7</f>
        <v>0</v>
      </c>
      <c r="D6" s="96">
        <f>+Budget!F7</f>
        <v>0</v>
      </c>
      <c r="E6" s="96">
        <f>+Budget!G7</f>
        <v>0</v>
      </c>
    </row>
    <row r="7" spans="1:13" ht="15.75" thickTop="1" x14ac:dyDescent="0.25">
      <c r="A7" s="71" t="str">
        <f>+Codes!H4</f>
        <v>Central Office</v>
      </c>
      <c r="B7" s="72"/>
      <c r="C7" s="72"/>
      <c r="D7" s="72"/>
      <c r="E7" s="73"/>
    </row>
    <row r="8" spans="1:13" s="26" customFormat="1" x14ac:dyDescent="0.25">
      <c r="A8" s="86" t="str">
        <f>+Codes!$O$4</f>
        <v>100 - Salaries</v>
      </c>
      <c r="B8" s="87">
        <f>SUMIFS(Budget!$I$14:$I$413,Budget!$D$14:$D$413,'Site Summary'!$A8,Budget!$E$14:$E$413,'Site Summary'!B$4,Budget!$G$14:$G$413,'Site Summary'!$A$7)</f>
        <v>0</v>
      </c>
      <c r="C8" s="87">
        <f>SUMIFS(Budget!$I$14:$I$413,Budget!$D$14:$D$413,'Site Summary'!$A8,Budget!$E$14:$E$413,'Site Summary'!C$4,Budget!$G$14:$G$413,'Site Summary'!$A$7)</f>
        <v>0</v>
      </c>
      <c r="D8" s="87">
        <f>SUMIFS(Budget!$I$14:$I$413,Budget!$D$14:$D$413,'Site Summary'!$A8,Budget!$E$14:$E$413,'Site Summary'!D$4,Budget!$G$14:$G$413,'Site Summary'!$A$7)</f>
        <v>0</v>
      </c>
      <c r="E8" s="88">
        <f>SUMIFS(Budget!$I$14:$I$413,Budget!$D$14:$D$413,'Site Summary'!$A8,Budget!$E$14:$E$413,'Site Summary'!E$4,Budget!$G$14:$G$413,'Site Summary'!$A$7)</f>
        <v>0</v>
      </c>
    </row>
    <row r="9" spans="1:13" s="26" customFormat="1" x14ac:dyDescent="0.25">
      <c r="A9" s="86" t="str">
        <f>+Codes!$O$5</f>
        <v>200 - Employee Benefits</v>
      </c>
      <c r="B9" s="87">
        <f>SUMIFS(Budget!$I$14:$I$413,Budget!$D$14:$D$413,'Site Summary'!$A9,Budget!$E$14:$E$413,'Site Summary'!B$4,Budget!$G$14:$G$413,'Site Summary'!$A$7)</f>
        <v>0</v>
      </c>
      <c r="C9" s="87">
        <f>SUMIFS(Budget!$I$14:$I$413,Budget!$D$14:$D$413,'Site Summary'!$A9,Budget!$E$14:$E$413,'Site Summary'!C$4,Budget!$G$14:$G$413,'Site Summary'!$A$7)</f>
        <v>0</v>
      </c>
      <c r="D9" s="87">
        <f>SUMIFS(Budget!$I$14:$I$413,Budget!$D$14:$D$413,'Site Summary'!$A9,Budget!$E$14:$E$413,'Site Summary'!D$4,Budget!$G$14:$G$413,'Site Summary'!$A$7)</f>
        <v>0</v>
      </c>
      <c r="E9" s="88">
        <f>SUMIFS(Budget!$I$14:$I$413,Budget!$D$14:$D$413,'Site Summary'!$A9,Budget!$E$14:$E$413,'Site Summary'!E$4,Budget!$G$14:$G$413,'Site Summary'!$A$7)</f>
        <v>0</v>
      </c>
    </row>
    <row r="10" spans="1:13" s="26" customFormat="1" x14ac:dyDescent="0.25">
      <c r="A10" s="86" t="str">
        <f>+Codes!$O$6</f>
        <v>300 - Purchased Professional and Technical Services</v>
      </c>
      <c r="B10" s="87">
        <f>SUMIFS(Budget!$I$14:$I$413,Budget!$D$14:$D$413,'Site Summary'!$A10,Budget!$E$14:$E$413,'Site Summary'!B$4,Budget!$G$14:$G$413,'Site Summary'!$A$7)</f>
        <v>0</v>
      </c>
      <c r="C10" s="87">
        <f>SUMIFS(Budget!$I$14:$I$413,Budget!$D$14:$D$413,'Site Summary'!$A10,Budget!$E$14:$E$413,'Site Summary'!C$4,Budget!$G$14:$G$413,'Site Summary'!$A$7)</f>
        <v>0</v>
      </c>
      <c r="D10" s="87">
        <f>SUMIFS(Budget!$I$14:$I$413,Budget!$D$14:$D$413,'Site Summary'!$A10,Budget!$E$14:$E$413,'Site Summary'!D$4,Budget!$G$14:$G$413,'Site Summary'!$A$7)</f>
        <v>0</v>
      </c>
      <c r="E10" s="88">
        <f>SUMIFS(Budget!$I$14:$I$413,Budget!$D$14:$D$413,'Site Summary'!$A10,Budget!$E$14:$E$413,'Site Summary'!E$4,Budget!$G$14:$G$413,'Site Summary'!$A$7)</f>
        <v>0</v>
      </c>
    </row>
    <row r="11" spans="1:13" s="26" customFormat="1" x14ac:dyDescent="0.25">
      <c r="A11" s="86" t="str">
        <f>+Codes!$O$7</f>
        <v>400 - Purchased Property Services</v>
      </c>
      <c r="B11" s="87">
        <f>SUMIFS(Budget!$I$14:$I$413,Budget!$D$14:$D$413,'Site Summary'!$A11,Budget!$E$14:$E$413,'Site Summary'!B$4,Budget!$G$14:$G$413,'Site Summary'!$A$7)</f>
        <v>0</v>
      </c>
      <c r="C11" s="87">
        <f>SUMIFS(Budget!$I$14:$I$413,Budget!$D$14:$D$413,'Site Summary'!$A11,Budget!$E$14:$E$413,'Site Summary'!C$4,Budget!$G$14:$G$413,'Site Summary'!$A$7)</f>
        <v>0</v>
      </c>
      <c r="D11" s="87">
        <f>SUMIFS(Budget!$I$14:$I$413,Budget!$D$14:$D$413,'Site Summary'!$A11,Budget!$E$14:$E$413,'Site Summary'!D$4,Budget!$G$14:$G$413,'Site Summary'!$A$7)</f>
        <v>0</v>
      </c>
      <c r="E11" s="88">
        <f>SUMIFS(Budget!$I$14:$I$413,Budget!$D$14:$D$413,'Site Summary'!$A11,Budget!$E$14:$E$413,'Site Summary'!E$4,Budget!$G$14:$G$413,'Site Summary'!$A$7)</f>
        <v>0</v>
      </c>
    </row>
    <row r="12" spans="1:13" s="26" customFormat="1" x14ac:dyDescent="0.25">
      <c r="A12" s="86" t="str">
        <f>+Codes!$O$8</f>
        <v>500 - Other Purchased Services</v>
      </c>
      <c r="B12" s="87">
        <f>SUMIFS(Budget!$I$14:$I$413,Budget!$D$14:$D$413,'Site Summary'!$A12,Budget!$E$14:$E$413,'Site Summary'!B$4,Budget!$G$14:$G$413,'Site Summary'!$A$7)</f>
        <v>0</v>
      </c>
      <c r="C12" s="87">
        <f>SUMIFS(Budget!$I$14:$I$413,Budget!$D$14:$D$413,'Site Summary'!$A12,Budget!$E$14:$E$413,'Site Summary'!C$4,Budget!$G$14:$G$413,'Site Summary'!$A$7)</f>
        <v>0</v>
      </c>
      <c r="D12" s="87">
        <f>SUMIFS(Budget!$I$14:$I$413,Budget!$D$14:$D$413,'Site Summary'!$A12,Budget!$E$14:$E$413,'Site Summary'!D$4,Budget!$G$14:$G$413,'Site Summary'!$A$7)</f>
        <v>0</v>
      </c>
      <c r="E12" s="88">
        <f>SUMIFS(Budget!$I$14:$I$413,Budget!$D$14:$D$413,'Site Summary'!$A12,Budget!$E$14:$E$413,'Site Summary'!E$4,Budget!$G$14:$G$413,'Site Summary'!$A$7)</f>
        <v>0</v>
      </c>
    </row>
    <row r="13" spans="1:13" s="26" customFormat="1" x14ac:dyDescent="0.25">
      <c r="A13" s="86" t="str">
        <f>+Codes!$O$9</f>
        <v>600 - Supplies</v>
      </c>
      <c r="B13" s="87">
        <f>SUMIFS(Budget!$I$14:$I$413,Budget!$D$14:$D$413,'Site Summary'!$A13,Budget!$E$14:$E$413,'Site Summary'!B$4,Budget!$G$14:$G$413,'Site Summary'!$A$7)</f>
        <v>0</v>
      </c>
      <c r="C13" s="87">
        <f>SUMIFS(Budget!$I$14:$I$413,Budget!$D$14:$D$413,'Site Summary'!$A13,Budget!$E$14:$E$413,'Site Summary'!C$4,Budget!$G$14:$G$413,'Site Summary'!$A$7)</f>
        <v>0</v>
      </c>
      <c r="D13" s="87">
        <f>SUMIFS(Budget!$I$14:$I$413,Budget!$D$14:$D$413,'Site Summary'!$A13,Budget!$E$14:$E$413,'Site Summary'!D$4,Budget!$G$14:$G$413,'Site Summary'!$A$7)</f>
        <v>0</v>
      </c>
      <c r="E13" s="88">
        <f>SUMIFS(Budget!$I$14:$I$413,Budget!$D$14:$D$413,'Site Summary'!$A13,Budget!$E$14:$E$413,'Site Summary'!E$4,Budget!$G$14:$G$413,'Site Summary'!$A$7)</f>
        <v>0</v>
      </c>
    </row>
    <row r="14" spans="1:13" s="26" customFormat="1" x14ac:dyDescent="0.25">
      <c r="A14" s="86" t="str">
        <f>+Codes!$O$10</f>
        <v>700 - Property</v>
      </c>
      <c r="B14" s="87">
        <f>SUMIFS(Budget!$I$14:$I$413,Budget!$D$14:$D$413,'Site Summary'!$A14,Budget!$E$14:$E$413,'Site Summary'!B$4,Budget!$G$14:$G$413,'Site Summary'!$A$7)</f>
        <v>0</v>
      </c>
      <c r="C14" s="87">
        <f>SUMIFS(Budget!$I$14:$I$413,Budget!$D$14:$D$413,'Site Summary'!$A14,Budget!$E$14:$E$413,'Site Summary'!C$4,Budget!$G$14:$G$413,'Site Summary'!$A$7)</f>
        <v>0</v>
      </c>
      <c r="D14" s="87">
        <f>SUMIFS(Budget!$I$14:$I$413,Budget!$D$14:$D$413,'Site Summary'!$A14,Budget!$E$14:$E$413,'Site Summary'!D$4,Budget!$G$14:$G$413,'Site Summary'!$A$7)</f>
        <v>0</v>
      </c>
      <c r="E14" s="88">
        <f>SUMIFS(Budget!$I$14:$I$413,Budget!$D$14:$D$413,'Site Summary'!$A14,Budget!$E$14:$E$413,'Site Summary'!E$4,Budget!$G$14:$G$413,'Site Summary'!$A$7)</f>
        <v>0</v>
      </c>
    </row>
    <row r="15" spans="1:13" s="26" customFormat="1" x14ac:dyDescent="0.25">
      <c r="A15" s="86" t="str">
        <f>+Codes!$O$11</f>
        <v>730 - Equipment</v>
      </c>
      <c r="B15" s="87">
        <f>SUMIFS(Budget!$I$14:$I$413,Budget!$D$14:$D$413,'Site Summary'!$A15,Budget!$E$14:$E$413,'Site Summary'!B$4,Budget!$G$14:$G$413,'Site Summary'!$A$7)</f>
        <v>0</v>
      </c>
      <c r="C15" s="87">
        <f>SUMIFS(Budget!$I$14:$I$413,Budget!$D$14:$D$413,'Site Summary'!$A15,Budget!$E$14:$E$413,'Site Summary'!C$4,Budget!$G$14:$G$413,'Site Summary'!$A$7)</f>
        <v>0</v>
      </c>
      <c r="D15" s="87">
        <f>SUMIFS(Budget!$I$14:$I$413,Budget!$D$14:$D$413,'Site Summary'!$A15,Budget!$E$14:$E$413,'Site Summary'!D$4,Budget!$G$14:$G$413,'Site Summary'!$A$7)</f>
        <v>0</v>
      </c>
      <c r="E15" s="88">
        <f>SUMIFS(Budget!$I$14:$I$413,Budget!$D$14:$D$413,'Site Summary'!$A15,Budget!$E$14:$E$413,'Site Summary'!E$4,Budget!$G$14:$G$413,'Site Summary'!$A$7)</f>
        <v>0</v>
      </c>
    </row>
    <row r="16" spans="1:13" s="26" customFormat="1" x14ac:dyDescent="0.25">
      <c r="A16" s="86" t="str">
        <f>+Codes!$O$12</f>
        <v>800 - Debt Service and Miscellaneous</v>
      </c>
      <c r="B16" s="87">
        <f>SUMIFS(Budget!$I$14:$I$413,Budget!$D$14:$D$413,'Site Summary'!$A16,Budget!$E$14:$E$413,'Site Summary'!B$4,Budget!$G$14:$G$413,'Site Summary'!$A$7)</f>
        <v>0</v>
      </c>
      <c r="C16" s="87">
        <f>SUMIFS(Budget!$I$14:$I$413,Budget!$D$14:$D$413,'Site Summary'!$A16,Budget!$E$14:$E$413,'Site Summary'!C$4,Budget!$G$14:$G$413,'Site Summary'!$A$7)</f>
        <v>0</v>
      </c>
      <c r="D16" s="87">
        <f>SUMIFS(Budget!$I$14:$I$413,Budget!$D$14:$D$413,'Site Summary'!$A16,Budget!$E$14:$E$413,'Site Summary'!D$4,Budget!$G$14:$G$413,'Site Summary'!$A$7)</f>
        <v>0</v>
      </c>
      <c r="E16" s="88">
        <f>SUMIFS(Budget!$I$14:$I$413,Budget!$D$14:$D$413,'Site Summary'!$A16,Budget!$E$14:$E$413,'Site Summary'!E$4,Budget!$G$14:$G$413,'Site Summary'!$A$7)</f>
        <v>0</v>
      </c>
    </row>
    <row r="17" spans="1:5" s="26" customFormat="1" ht="15.75" thickBot="1" x14ac:dyDescent="0.3">
      <c r="A17" s="89" t="str">
        <f>+Codes!$O$13</f>
        <v>900 - Other Items</v>
      </c>
      <c r="B17" s="90">
        <f>SUMIFS(Budget!$I$14:$I$413,Budget!$D$14:$D$413,'Site Summary'!$A17,Budget!$E$14:$E$413,'Site Summary'!B$4,Budget!$G$14:$G$413,'Site Summary'!$A$7)</f>
        <v>0</v>
      </c>
      <c r="C17" s="90">
        <f>SUMIFS(Budget!$I$14:$I$413,Budget!$D$14:$D$413,'Site Summary'!$A17,Budget!$E$14:$E$413,'Site Summary'!C$4,Budget!$G$14:$G$413,'Site Summary'!$A$7)</f>
        <v>0</v>
      </c>
      <c r="D17" s="90">
        <f>SUMIFS(Budget!$I$14:$I$413,Budget!$D$14:$D$413,'Site Summary'!$A17,Budget!$E$14:$E$413,'Site Summary'!D$4,Budget!$G$14:$G$413,'Site Summary'!$A$7)</f>
        <v>0</v>
      </c>
      <c r="E17" s="91">
        <f>SUMIFS(Budget!$I$14:$I$413,Budget!$D$14:$D$413,'Site Summary'!$A17,Budget!$E$14:$E$413,'Site Summary'!E$4,Budget!$G$14:$G$413,'Site Summary'!$A$7)</f>
        <v>0</v>
      </c>
    </row>
    <row r="18" spans="1:5" s="26" customFormat="1" ht="15.75" thickBot="1" x14ac:dyDescent="0.3">
      <c r="A18" s="116" t="str">
        <f>A7&amp;" Total"</f>
        <v>Central Office Total</v>
      </c>
      <c r="B18" s="117">
        <f>SUM(B8:B17)</f>
        <v>0</v>
      </c>
      <c r="C18" s="117">
        <f t="shared" ref="C18:E18" si="1">SUM(C8:C17)</f>
        <v>0</v>
      </c>
      <c r="D18" s="117">
        <f t="shared" si="1"/>
        <v>0</v>
      </c>
      <c r="E18" s="118">
        <f t="shared" si="1"/>
        <v>0</v>
      </c>
    </row>
    <row r="19" spans="1:5" ht="15.75" thickTop="1" x14ac:dyDescent="0.25">
      <c r="A19" s="71">
        <f>+Codes!H5</f>
        <v>0</v>
      </c>
      <c r="B19" s="72"/>
      <c r="C19" s="72"/>
      <c r="D19" s="72"/>
      <c r="E19" s="73"/>
    </row>
    <row r="20" spans="1:5" x14ac:dyDescent="0.25">
      <c r="A20" s="86" t="str">
        <f>+Codes!$O$4</f>
        <v>100 - Salaries</v>
      </c>
      <c r="B20" s="87">
        <f>SUMIFS(Budget!$I$14:$I$413,Budget!$D$14:$D$413,'Site Summary'!$A20,Budget!$E$14:$E$413,'Site Summary'!B$4,Budget!$G$14:$G$413,'Site Summary'!$A$19)</f>
        <v>0</v>
      </c>
      <c r="C20" s="87">
        <f>SUMIFS(Budget!$I$14:$I$413,Budget!$D$14:$D$413,'Site Summary'!$A20,Budget!$E$14:$E$413,'Site Summary'!C$4,Budget!$G$14:$G$413,'Site Summary'!$A$19)</f>
        <v>0</v>
      </c>
      <c r="D20" s="87">
        <f>SUMIFS(Budget!$I$14:$I$413,Budget!$D$14:$D$413,'Site Summary'!$A20,Budget!$E$14:$E$413,'Site Summary'!D$4,Budget!$G$14:$G$413,'Site Summary'!$A$19)</f>
        <v>0</v>
      </c>
      <c r="E20" s="88">
        <f>SUMIFS(Budget!$I$14:$I$413,Budget!$D$14:$D$413,'Site Summary'!$A20,Budget!$E$14:$E$413,'Site Summary'!E$4,Budget!$G$14:$G$413,'Site Summary'!$A$19)</f>
        <v>0</v>
      </c>
    </row>
    <row r="21" spans="1:5" x14ac:dyDescent="0.25">
      <c r="A21" s="86" t="str">
        <f>+Codes!$O$5</f>
        <v>200 - Employee Benefits</v>
      </c>
      <c r="B21" s="87">
        <f>SUMIFS(Budget!$I$14:$I$413,Budget!$D$14:$D$413,'Site Summary'!$A21,Budget!$E$14:$E$413,'Site Summary'!B$4,Budget!$G$14:$G$413,'Site Summary'!$A$19)</f>
        <v>0</v>
      </c>
      <c r="C21" s="87">
        <f>SUMIFS(Budget!$I$14:$I$413,Budget!$D$14:$D$413,'Site Summary'!$A21,Budget!$E$14:$E$413,'Site Summary'!C$4,Budget!$G$14:$G$413,'Site Summary'!$A$19)</f>
        <v>0</v>
      </c>
      <c r="D21" s="87">
        <f>SUMIFS(Budget!$I$14:$I$413,Budget!$D$14:$D$413,'Site Summary'!$A21,Budget!$E$14:$E$413,'Site Summary'!D$4,Budget!$G$14:$G$413,'Site Summary'!$A$19)</f>
        <v>0</v>
      </c>
      <c r="E21" s="88">
        <f>SUMIFS(Budget!$I$14:$I$413,Budget!$D$14:$D$413,'Site Summary'!$A21,Budget!$E$14:$E$413,'Site Summary'!E$4,Budget!$G$14:$G$413,'Site Summary'!$A$19)</f>
        <v>0</v>
      </c>
    </row>
    <row r="22" spans="1:5" x14ac:dyDescent="0.25">
      <c r="A22" s="86" t="str">
        <f>+Codes!$O$6</f>
        <v>300 - Purchased Professional and Technical Services</v>
      </c>
      <c r="B22" s="87">
        <f>SUMIFS(Budget!$I$14:$I$413,Budget!$D$14:$D$413,'Site Summary'!$A22,Budget!$E$14:$E$413,'Site Summary'!B$4,Budget!$G$14:$G$413,'Site Summary'!$A$19)</f>
        <v>0</v>
      </c>
      <c r="C22" s="87">
        <f>SUMIFS(Budget!$I$14:$I$413,Budget!$D$14:$D$413,'Site Summary'!$A22,Budget!$E$14:$E$413,'Site Summary'!C$4,Budget!$G$14:$G$413,'Site Summary'!$A$19)</f>
        <v>0</v>
      </c>
      <c r="D22" s="87">
        <f>SUMIFS(Budget!$I$14:$I$413,Budget!$D$14:$D$413,'Site Summary'!$A22,Budget!$E$14:$E$413,'Site Summary'!D$4,Budget!$G$14:$G$413,'Site Summary'!$A$19)</f>
        <v>0</v>
      </c>
      <c r="E22" s="88">
        <f>SUMIFS(Budget!$I$14:$I$413,Budget!$D$14:$D$413,'Site Summary'!$A22,Budget!$E$14:$E$413,'Site Summary'!E$4,Budget!$G$14:$G$413,'Site Summary'!$A$19)</f>
        <v>0</v>
      </c>
    </row>
    <row r="23" spans="1:5" x14ac:dyDescent="0.25">
      <c r="A23" s="86" t="str">
        <f>+Codes!$O$7</f>
        <v>400 - Purchased Property Services</v>
      </c>
      <c r="B23" s="87">
        <f>SUMIFS(Budget!$I$14:$I$413,Budget!$D$14:$D$413,'Site Summary'!$A23,Budget!$E$14:$E$413,'Site Summary'!B$4,Budget!$G$14:$G$413,'Site Summary'!$A$19)</f>
        <v>0</v>
      </c>
      <c r="C23" s="87">
        <f>SUMIFS(Budget!$I$14:$I$413,Budget!$D$14:$D$413,'Site Summary'!$A23,Budget!$E$14:$E$413,'Site Summary'!C$4,Budget!$G$14:$G$413,'Site Summary'!$A$19)</f>
        <v>0</v>
      </c>
      <c r="D23" s="87">
        <f>SUMIFS(Budget!$I$14:$I$413,Budget!$D$14:$D$413,'Site Summary'!$A23,Budget!$E$14:$E$413,'Site Summary'!D$4,Budget!$G$14:$G$413,'Site Summary'!$A$19)</f>
        <v>0</v>
      </c>
      <c r="E23" s="88">
        <f>SUMIFS(Budget!$I$14:$I$413,Budget!$D$14:$D$413,'Site Summary'!$A23,Budget!$E$14:$E$413,'Site Summary'!E$4,Budget!$G$14:$G$413,'Site Summary'!$A$19)</f>
        <v>0</v>
      </c>
    </row>
    <row r="24" spans="1:5" x14ac:dyDescent="0.25">
      <c r="A24" s="86" t="str">
        <f>+Codes!$O$8</f>
        <v>500 - Other Purchased Services</v>
      </c>
      <c r="B24" s="87">
        <f>SUMIFS(Budget!$I$14:$I$413,Budget!$D$14:$D$413,'Site Summary'!$A24,Budget!$E$14:$E$413,'Site Summary'!B$4,Budget!$G$14:$G$413,'Site Summary'!$A$19)</f>
        <v>0</v>
      </c>
      <c r="C24" s="87">
        <f>SUMIFS(Budget!$I$14:$I$413,Budget!$D$14:$D$413,'Site Summary'!$A24,Budget!$E$14:$E$413,'Site Summary'!C$4,Budget!$G$14:$G$413,'Site Summary'!$A$19)</f>
        <v>0</v>
      </c>
      <c r="D24" s="87">
        <f>SUMIFS(Budget!$I$14:$I$413,Budget!$D$14:$D$413,'Site Summary'!$A24,Budget!$E$14:$E$413,'Site Summary'!D$4,Budget!$G$14:$G$413,'Site Summary'!$A$19)</f>
        <v>0</v>
      </c>
      <c r="E24" s="88">
        <f>SUMIFS(Budget!$I$14:$I$413,Budget!$D$14:$D$413,'Site Summary'!$A24,Budget!$E$14:$E$413,'Site Summary'!E$4,Budget!$G$14:$G$413,'Site Summary'!$A$19)</f>
        <v>0</v>
      </c>
    </row>
    <row r="25" spans="1:5" x14ac:dyDescent="0.25">
      <c r="A25" s="86" t="str">
        <f>+Codes!$O$9</f>
        <v>600 - Supplies</v>
      </c>
      <c r="B25" s="87">
        <f>SUMIFS(Budget!$I$14:$I$413,Budget!$D$14:$D$413,'Site Summary'!$A25,Budget!$E$14:$E$413,'Site Summary'!B$4,Budget!$G$14:$G$413,'Site Summary'!$A$19)</f>
        <v>0</v>
      </c>
      <c r="C25" s="87">
        <f>SUMIFS(Budget!$I$14:$I$413,Budget!$D$14:$D$413,'Site Summary'!$A25,Budget!$E$14:$E$413,'Site Summary'!C$4,Budget!$G$14:$G$413,'Site Summary'!$A$19)</f>
        <v>0</v>
      </c>
      <c r="D25" s="87">
        <f>SUMIFS(Budget!$I$14:$I$413,Budget!$D$14:$D$413,'Site Summary'!$A25,Budget!$E$14:$E$413,'Site Summary'!D$4,Budget!$G$14:$G$413,'Site Summary'!$A$19)</f>
        <v>0</v>
      </c>
      <c r="E25" s="88">
        <f>SUMIFS(Budget!$I$14:$I$413,Budget!$D$14:$D$413,'Site Summary'!$A25,Budget!$E$14:$E$413,'Site Summary'!E$4,Budget!$G$14:$G$413,'Site Summary'!$A$19)</f>
        <v>0</v>
      </c>
    </row>
    <row r="26" spans="1:5" x14ac:dyDescent="0.25">
      <c r="A26" s="86" t="str">
        <f>+Codes!$O$10</f>
        <v>700 - Property</v>
      </c>
      <c r="B26" s="87">
        <f>SUMIFS(Budget!$I$14:$I$413,Budget!$D$14:$D$413,'Site Summary'!$A26,Budget!$E$14:$E$413,'Site Summary'!B$4,Budget!$G$14:$G$413,'Site Summary'!$A$19)</f>
        <v>0</v>
      </c>
      <c r="C26" s="87">
        <f>SUMIFS(Budget!$I$14:$I$413,Budget!$D$14:$D$413,'Site Summary'!$A26,Budget!$E$14:$E$413,'Site Summary'!C$4,Budget!$G$14:$G$413,'Site Summary'!$A$19)</f>
        <v>0</v>
      </c>
      <c r="D26" s="87">
        <f>SUMIFS(Budget!$I$14:$I$413,Budget!$D$14:$D$413,'Site Summary'!$A26,Budget!$E$14:$E$413,'Site Summary'!D$4,Budget!$G$14:$G$413,'Site Summary'!$A$19)</f>
        <v>0</v>
      </c>
      <c r="E26" s="88">
        <f>SUMIFS(Budget!$I$14:$I$413,Budget!$D$14:$D$413,'Site Summary'!$A26,Budget!$E$14:$E$413,'Site Summary'!E$4,Budget!$G$14:$G$413,'Site Summary'!$A$19)</f>
        <v>0</v>
      </c>
    </row>
    <row r="27" spans="1:5" x14ac:dyDescent="0.25">
      <c r="A27" s="86" t="str">
        <f>+Codes!$O$11</f>
        <v>730 - Equipment</v>
      </c>
      <c r="B27" s="87">
        <f>SUMIFS(Budget!$I$14:$I$413,Budget!$D$14:$D$413,'Site Summary'!$A27,Budget!$E$14:$E$413,'Site Summary'!B$4,Budget!$G$14:$G$413,'Site Summary'!$A$19)</f>
        <v>0</v>
      </c>
      <c r="C27" s="87">
        <f>SUMIFS(Budget!$I$14:$I$413,Budget!$D$14:$D$413,'Site Summary'!$A27,Budget!$E$14:$E$413,'Site Summary'!C$4,Budget!$G$14:$G$413,'Site Summary'!$A$19)</f>
        <v>0</v>
      </c>
      <c r="D27" s="87">
        <f>SUMIFS(Budget!$I$14:$I$413,Budget!$D$14:$D$413,'Site Summary'!$A27,Budget!$E$14:$E$413,'Site Summary'!D$4,Budget!$G$14:$G$413,'Site Summary'!$A$19)</f>
        <v>0</v>
      </c>
      <c r="E27" s="88">
        <f>SUMIFS(Budget!$I$14:$I$413,Budget!$D$14:$D$413,'Site Summary'!$A27,Budget!$E$14:$E$413,'Site Summary'!E$4,Budget!$G$14:$G$413,'Site Summary'!$A$19)</f>
        <v>0</v>
      </c>
    </row>
    <row r="28" spans="1:5" x14ac:dyDescent="0.25">
      <c r="A28" s="86" t="str">
        <f>+Codes!$O$12</f>
        <v>800 - Debt Service and Miscellaneous</v>
      </c>
      <c r="B28" s="87">
        <f>SUMIFS(Budget!$I$14:$I$413,Budget!$D$14:$D$413,'Site Summary'!$A28,Budget!$E$14:$E$413,'Site Summary'!B$4,Budget!$G$14:$G$413,'Site Summary'!$A$19)</f>
        <v>0</v>
      </c>
      <c r="C28" s="87">
        <f>SUMIFS(Budget!$I$14:$I$413,Budget!$D$14:$D$413,'Site Summary'!$A28,Budget!$E$14:$E$413,'Site Summary'!C$4,Budget!$G$14:$G$413,'Site Summary'!$A$19)</f>
        <v>0</v>
      </c>
      <c r="D28" s="87">
        <f>SUMIFS(Budget!$I$14:$I$413,Budget!$D$14:$D$413,'Site Summary'!$A28,Budget!$E$14:$E$413,'Site Summary'!D$4,Budget!$G$14:$G$413,'Site Summary'!$A$19)</f>
        <v>0</v>
      </c>
      <c r="E28" s="88">
        <f>SUMIFS(Budget!$I$14:$I$413,Budget!$D$14:$D$413,'Site Summary'!$A28,Budget!$E$14:$E$413,'Site Summary'!E$4,Budget!$G$14:$G$413,'Site Summary'!$A$19)</f>
        <v>0</v>
      </c>
    </row>
    <row r="29" spans="1:5" ht="15.75" thickBot="1" x14ac:dyDescent="0.3">
      <c r="A29" s="89" t="str">
        <f>+Codes!$O$13</f>
        <v>900 - Other Items</v>
      </c>
      <c r="B29" s="90">
        <f>SUMIFS(Budget!$I$14:$I$413,Budget!$D$14:$D$413,'Site Summary'!$A29,Budget!$E$14:$E$413,'Site Summary'!B$4,Budget!$G$14:$G$413,'Site Summary'!$A$19)</f>
        <v>0</v>
      </c>
      <c r="C29" s="90">
        <f>SUMIFS(Budget!$I$14:$I$413,Budget!$D$14:$D$413,'Site Summary'!$A29,Budget!$E$14:$E$413,'Site Summary'!C$4,Budget!$G$14:$G$413,'Site Summary'!$A$19)</f>
        <v>0</v>
      </c>
      <c r="D29" s="90">
        <f>SUMIFS(Budget!$I$14:$I$413,Budget!$D$14:$D$413,'Site Summary'!$A29,Budget!$E$14:$E$413,'Site Summary'!D$4,Budget!$G$14:$G$413,'Site Summary'!$A$19)</f>
        <v>0</v>
      </c>
      <c r="E29" s="91">
        <f>SUMIFS(Budget!$I$14:$I$413,Budget!$D$14:$D$413,'Site Summary'!$A29,Budget!$E$14:$E$413,'Site Summary'!E$4,Budget!$G$14:$G$413,'Site Summary'!$A$19)</f>
        <v>0</v>
      </c>
    </row>
    <row r="30" spans="1:5" ht="15.75" thickBot="1" x14ac:dyDescent="0.3">
      <c r="A30" s="116" t="str">
        <f>A19&amp;" Total"</f>
        <v>0 Total</v>
      </c>
      <c r="B30" s="117">
        <f>SUM(B20:B29)</f>
        <v>0</v>
      </c>
      <c r="C30" s="117">
        <f t="shared" ref="C30" si="2">SUM(C20:C29)</f>
        <v>0</v>
      </c>
      <c r="D30" s="117">
        <f t="shared" ref="D30" si="3">SUM(D20:D29)</f>
        <v>0</v>
      </c>
      <c r="E30" s="118">
        <f t="shared" ref="E30" si="4">SUM(E20:E29)</f>
        <v>0</v>
      </c>
    </row>
    <row r="31" spans="1:5" ht="15.75" thickTop="1" x14ac:dyDescent="0.25">
      <c r="A31" s="71">
        <f>+Codes!H6</f>
        <v>0</v>
      </c>
      <c r="B31" s="72"/>
      <c r="C31" s="72"/>
      <c r="D31" s="72"/>
      <c r="E31" s="73"/>
    </row>
    <row r="32" spans="1:5" x14ac:dyDescent="0.25">
      <c r="A32" s="86" t="str">
        <f>+Codes!$O$4</f>
        <v>100 - Salaries</v>
      </c>
      <c r="B32" s="87">
        <f>SUMIFS(Budget!$I$14:$I$413,Budget!$D$14:$D$413,'Site Summary'!$A32,Budget!$E$14:$E$413,'Site Summary'!B$4,Budget!$G$14:$G$413,'Site Summary'!$A$31)</f>
        <v>0</v>
      </c>
      <c r="C32" s="87">
        <f>SUMIFS(Budget!$I$14:$I$413,Budget!$D$14:$D$413,'Site Summary'!$A32,Budget!$E$14:$E$413,'Site Summary'!C$4,Budget!$G$14:$G$413,'Site Summary'!$A$31)</f>
        <v>0</v>
      </c>
      <c r="D32" s="87">
        <f>SUMIFS(Budget!$I$14:$I$413,Budget!$D$14:$D$413,'Site Summary'!$A32,Budget!$E$14:$E$413,'Site Summary'!D$4,Budget!$G$14:$G$413,'Site Summary'!$A$31)</f>
        <v>0</v>
      </c>
      <c r="E32" s="88">
        <f>SUMIFS(Budget!$I$14:$I$413,Budget!$D$14:$D$413,'Site Summary'!$A32,Budget!$E$14:$E$413,'Site Summary'!E$4,Budget!$G$14:$G$413,'Site Summary'!$A$31)</f>
        <v>0</v>
      </c>
    </row>
    <row r="33" spans="1:5" x14ac:dyDescent="0.25">
      <c r="A33" s="86" t="str">
        <f>+Codes!$O$5</f>
        <v>200 - Employee Benefits</v>
      </c>
      <c r="B33" s="87">
        <f>SUMIFS(Budget!$I$14:$I$413,Budget!$D$14:$D$413,'Site Summary'!$A33,Budget!$E$14:$E$413,'Site Summary'!B$4,Budget!$G$14:$G$413,'Site Summary'!$A$31)</f>
        <v>0</v>
      </c>
      <c r="C33" s="87">
        <f>SUMIFS(Budget!$I$14:$I$413,Budget!$D$14:$D$413,'Site Summary'!$A33,Budget!$E$14:$E$413,'Site Summary'!C$4,Budget!$G$14:$G$413,'Site Summary'!$A$31)</f>
        <v>0</v>
      </c>
      <c r="D33" s="87">
        <f>SUMIFS(Budget!$I$14:$I$413,Budget!$D$14:$D$413,'Site Summary'!$A33,Budget!$E$14:$E$413,'Site Summary'!D$4,Budget!$G$14:$G$413,'Site Summary'!$A$31)</f>
        <v>0</v>
      </c>
      <c r="E33" s="88">
        <f>SUMIFS(Budget!$I$14:$I$413,Budget!$D$14:$D$413,'Site Summary'!$A33,Budget!$E$14:$E$413,'Site Summary'!E$4,Budget!$G$14:$G$413,'Site Summary'!$A$31)</f>
        <v>0</v>
      </c>
    </row>
    <row r="34" spans="1:5" x14ac:dyDescent="0.25">
      <c r="A34" s="86" t="str">
        <f>+Codes!$O$6</f>
        <v>300 - Purchased Professional and Technical Services</v>
      </c>
      <c r="B34" s="87">
        <f>SUMIFS(Budget!$I$14:$I$413,Budget!$D$14:$D$413,'Site Summary'!$A34,Budget!$E$14:$E$413,'Site Summary'!B$4,Budget!$G$14:$G$413,'Site Summary'!$A$31)</f>
        <v>0</v>
      </c>
      <c r="C34" s="87">
        <f>SUMIFS(Budget!$I$14:$I$413,Budget!$D$14:$D$413,'Site Summary'!$A34,Budget!$E$14:$E$413,'Site Summary'!C$4,Budget!$G$14:$G$413,'Site Summary'!$A$31)</f>
        <v>0</v>
      </c>
      <c r="D34" s="87">
        <f>SUMIFS(Budget!$I$14:$I$413,Budget!$D$14:$D$413,'Site Summary'!$A34,Budget!$E$14:$E$413,'Site Summary'!D$4,Budget!$G$14:$G$413,'Site Summary'!$A$31)</f>
        <v>0</v>
      </c>
      <c r="E34" s="88">
        <f>SUMIFS(Budget!$I$14:$I$413,Budget!$D$14:$D$413,'Site Summary'!$A34,Budget!$E$14:$E$413,'Site Summary'!E$4,Budget!$G$14:$G$413,'Site Summary'!$A$31)</f>
        <v>0</v>
      </c>
    </row>
    <row r="35" spans="1:5" x14ac:dyDescent="0.25">
      <c r="A35" s="86" t="str">
        <f>+Codes!$O$7</f>
        <v>400 - Purchased Property Services</v>
      </c>
      <c r="B35" s="87">
        <f>SUMIFS(Budget!$I$14:$I$413,Budget!$D$14:$D$413,'Site Summary'!$A35,Budget!$E$14:$E$413,'Site Summary'!B$4,Budget!$G$14:$G$413,'Site Summary'!$A$31)</f>
        <v>0</v>
      </c>
      <c r="C35" s="87">
        <f>SUMIFS(Budget!$I$14:$I$413,Budget!$D$14:$D$413,'Site Summary'!$A35,Budget!$E$14:$E$413,'Site Summary'!C$4,Budget!$G$14:$G$413,'Site Summary'!$A$31)</f>
        <v>0</v>
      </c>
      <c r="D35" s="87">
        <f>SUMIFS(Budget!$I$14:$I$413,Budget!$D$14:$D$413,'Site Summary'!$A35,Budget!$E$14:$E$413,'Site Summary'!D$4,Budget!$G$14:$G$413,'Site Summary'!$A$31)</f>
        <v>0</v>
      </c>
      <c r="E35" s="88">
        <f>SUMIFS(Budget!$I$14:$I$413,Budget!$D$14:$D$413,'Site Summary'!$A35,Budget!$E$14:$E$413,'Site Summary'!E$4,Budget!$G$14:$G$413,'Site Summary'!$A$31)</f>
        <v>0</v>
      </c>
    </row>
    <row r="36" spans="1:5" x14ac:dyDescent="0.25">
      <c r="A36" s="86" t="str">
        <f>+Codes!$O$8</f>
        <v>500 - Other Purchased Services</v>
      </c>
      <c r="B36" s="87">
        <f>SUMIFS(Budget!$I$14:$I$413,Budget!$D$14:$D$413,'Site Summary'!$A36,Budget!$E$14:$E$413,'Site Summary'!B$4,Budget!$G$14:$G$413,'Site Summary'!$A$31)</f>
        <v>0</v>
      </c>
      <c r="C36" s="87">
        <f>SUMIFS(Budget!$I$14:$I$413,Budget!$D$14:$D$413,'Site Summary'!$A36,Budget!$E$14:$E$413,'Site Summary'!C$4,Budget!$G$14:$G$413,'Site Summary'!$A$31)</f>
        <v>0</v>
      </c>
      <c r="D36" s="87">
        <f>SUMIFS(Budget!$I$14:$I$413,Budget!$D$14:$D$413,'Site Summary'!$A36,Budget!$E$14:$E$413,'Site Summary'!D$4,Budget!$G$14:$G$413,'Site Summary'!$A$31)</f>
        <v>0</v>
      </c>
      <c r="E36" s="88">
        <f>SUMIFS(Budget!$I$14:$I$413,Budget!$D$14:$D$413,'Site Summary'!$A36,Budget!$E$14:$E$413,'Site Summary'!E$4,Budget!$G$14:$G$413,'Site Summary'!$A$31)</f>
        <v>0</v>
      </c>
    </row>
    <row r="37" spans="1:5" x14ac:dyDescent="0.25">
      <c r="A37" s="86" t="str">
        <f>+Codes!$O$9</f>
        <v>600 - Supplies</v>
      </c>
      <c r="B37" s="87">
        <f>SUMIFS(Budget!$I$14:$I$413,Budget!$D$14:$D$413,'Site Summary'!$A37,Budget!$E$14:$E$413,'Site Summary'!B$4,Budget!$G$14:$G$413,'Site Summary'!$A$31)</f>
        <v>0</v>
      </c>
      <c r="C37" s="87">
        <f>SUMIFS(Budget!$I$14:$I$413,Budget!$D$14:$D$413,'Site Summary'!$A37,Budget!$E$14:$E$413,'Site Summary'!C$4,Budget!$G$14:$G$413,'Site Summary'!$A$31)</f>
        <v>0</v>
      </c>
      <c r="D37" s="87">
        <f>SUMIFS(Budget!$I$14:$I$413,Budget!$D$14:$D$413,'Site Summary'!$A37,Budget!$E$14:$E$413,'Site Summary'!D$4,Budget!$G$14:$G$413,'Site Summary'!$A$31)</f>
        <v>0</v>
      </c>
      <c r="E37" s="88">
        <f>SUMIFS(Budget!$I$14:$I$413,Budget!$D$14:$D$413,'Site Summary'!$A37,Budget!$E$14:$E$413,'Site Summary'!E$4,Budget!$G$14:$G$413,'Site Summary'!$A$31)</f>
        <v>0</v>
      </c>
    </row>
    <row r="38" spans="1:5" x14ac:dyDescent="0.25">
      <c r="A38" s="86" t="str">
        <f>+Codes!$O$10</f>
        <v>700 - Property</v>
      </c>
      <c r="B38" s="87">
        <f>SUMIFS(Budget!$I$14:$I$413,Budget!$D$14:$D$413,'Site Summary'!$A38,Budget!$E$14:$E$413,'Site Summary'!B$4,Budget!$G$14:$G$413,'Site Summary'!$A$31)</f>
        <v>0</v>
      </c>
      <c r="C38" s="87">
        <f>SUMIFS(Budget!$I$14:$I$413,Budget!$D$14:$D$413,'Site Summary'!$A38,Budget!$E$14:$E$413,'Site Summary'!C$4,Budget!$G$14:$G$413,'Site Summary'!$A$31)</f>
        <v>0</v>
      </c>
      <c r="D38" s="87">
        <f>SUMIFS(Budget!$I$14:$I$413,Budget!$D$14:$D$413,'Site Summary'!$A38,Budget!$E$14:$E$413,'Site Summary'!D$4,Budget!$G$14:$G$413,'Site Summary'!$A$31)</f>
        <v>0</v>
      </c>
      <c r="E38" s="88">
        <f>SUMIFS(Budget!$I$14:$I$413,Budget!$D$14:$D$413,'Site Summary'!$A38,Budget!$E$14:$E$413,'Site Summary'!E$4,Budget!$G$14:$G$413,'Site Summary'!$A$31)</f>
        <v>0</v>
      </c>
    </row>
    <row r="39" spans="1:5" x14ac:dyDescent="0.25">
      <c r="A39" s="86" t="str">
        <f>+Codes!$O$11</f>
        <v>730 - Equipment</v>
      </c>
      <c r="B39" s="87">
        <f>SUMIFS(Budget!$I$14:$I$413,Budget!$D$14:$D$413,'Site Summary'!$A39,Budget!$E$14:$E$413,'Site Summary'!B$4,Budget!$G$14:$G$413,'Site Summary'!$A$31)</f>
        <v>0</v>
      </c>
      <c r="C39" s="87">
        <f>SUMIFS(Budget!$I$14:$I$413,Budget!$D$14:$D$413,'Site Summary'!$A39,Budget!$E$14:$E$413,'Site Summary'!C$4,Budget!$G$14:$G$413,'Site Summary'!$A$31)</f>
        <v>0</v>
      </c>
      <c r="D39" s="87">
        <f>SUMIFS(Budget!$I$14:$I$413,Budget!$D$14:$D$413,'Site Summary'!$A39,Budget!$E$14:$E$413,'Site Summary'!D$4,Budget!$G$14:$G$413,'Site Summary'!$A$31)</f>
        <v>0</v>
      </c>
      <c r="E39" s="88">
        <f>SUMIFS(Budget!$I$14:$I$413,Budget!$D$14:$D$413,'Site Summary'!$A39,Budget!$E$14:$E$413,'Site Summary'!E$4,Budget!$G$14:$G$413,'Site Summary'!$A$31)</f>
        <v>0</v>
      </c>
    </row>
    <row r="40" spans="1:5" x14ac:dyDescent="0.25">
      <c r="A40" s="86" t="str">
        <f>+Codes!$O$12</f>
        <v>800 - Debt Service and Miscellaneous</v>
      </c>
      <c r="B40" s="87">
        <f>SUMIFS(Budget!$I$14:$I$413,Budget!$D$14:$D$413,'Site Summary'!$A40,Budget!$E$14:$E$413,'Site Summary'!B$4,Budget!$G$14:$G$413,'Site Summary'!$A$31)</f>
        <v>0</v>
      </c>
      <c r="C40" s="87">
        <f>SUMIFS(Budget!$I$14:$I$413,Budget!$D$14:$D$413,'Site Summary'!$A40,Budget!$E$14:$E$413,'Site Summary'!C$4,Budget!$G$14:$G$413,'Site Summary'!$A$31)</f>
        <v>0</v>
      </c>
      <c r="D40" s="87">
        <f>SUMIFS(Budget!$I$14:$I$413,Budget!$D$14:$D$413,'Site Summary'!$A40,Budget!$E$14:$E$413,'Site Summary'!D$4,Budget!$G$14:$G$413,'Site Summary'!$A$31)</f>
        <v>0</v>
      </c>
      <c r="E40" s="88">
        <f>SUMIFS(Budget!$I$14:$I$413,Budget!$D$14:$D$413,'Site Summary'!$A40,Budget!$E$14:$E$413,'Site Summary'!E$4,Budget!$G$14:$G$413,'Site Summary'!$A$31)</f>
        <v>0</v>
      </c>
    </row>
    <row r="41" spans="1:5" ht="15.75" thickBot="1" x14ac:dyDescent="0.3">
      <c r="A41" s="89" t="str">
        <f>+Codes!$O$13</f>
        <v>900 - Other Items</v>
      </c>
      <c r="B41" s="90">
        <f>SUMIFS(Budget!$I$14:$I$413,Budget!$D$14:$D$413,'Site Summary'!$A41,Budget!$E$14:$E$413,'Site Summary'!B$4,Budget!$G$14:$G$413,'Site Summary'!$A$31)</f>
        <v>0</v>
      </c>
      <c r="C41" s="90">
        <f>SUMIFS(Budget!$I$14:$I$413,Budget!$D$14:$D$413,'Site Summary'!$A41,Budget!$E$14:$E$413,'Site Summary'!C$4,Budget!$G$14:$G$413,'Site Summary'!$A$31)</f>
        <v>0</v>
      </c>
      <c r="D41" s="90">
        <f>SUMIFS(Budget!$I$14:$I$413,Budget!$D$14:$D$413,'Site Summary'!$A41,Budget!$E$14:$E$413,'Site Summary'!D$4,Budget!$G$14:$G$413,'Site Summary'!$A$31)</f>
        <v>0</v>
      </c>
      <c r="E41" s="91">
        <f>SUMIFS(Budget!$I$14:$I$413,Budget!$D$14:$D$413,'Site Summary'!$A41,Budget!$E$14:$E$413,'Site Summary'!E$4,Budget!$G$14:$G$413,'Site Summary'!$A$31)</f>
        <v>0</v>
      </c>
    </row>
    <row r="42" spans="1:5" ht="15.75" thickBot="1" x14ac:dyDescent="0.3">
      <c r="A42" s="116" t="str">
        <f>A31&amp;" Total"</f>
        <v>0 Total</v>
      </c>
      <c r="B42" s="117">
        <f>SUM(B32:B41)</f>
        <v>0</v>
      </c>
      <c r="C42" s="117">
        <f t="shared" ref="C42" si="5">SUM(C32:C41)</f>
        <v>0</v>
      </c>
      <c r="D42" s="117">
        <f t="shared" ref="D42" si="6">SUM(D32:D41)</f>
        <v>0</v>
      </c>
      <c r="E42" s="118">
        <f t="shared" ref="E42" si="7">SUM(E32:E41)</f>
        <v>0</v>
      </c>
    </row>
    <row r="43" spans="1:5" ht="15.75" thickTop="1" x14ac:dyDescent="0.25">
      <c r="A43" s="71">
        <f>+Codes!H7</f>
        <v>0</v>
      </c>
      <c r="B43" s="72"/>
      <c r="C43" s="72"/>
      <c r="D43" s="72"/>
      <c r="E43" s="73"/>
    </row>
    <row r="44" spans="1:5" x14ac:dyDescent="0.25">
      <c r="A44" s="86" t="str">
        <f>+Codes!$O$4</f>
        <v>100 - Salaries</v>
      </c>
      <c r="B44" s="87">
        <f>SUMIFS(Budget!$I$14:$I$413,Budget!$D$14:$D$413,'Site Summary'!$A44,Budget!$E$14:$E$413,'Site Summary'!B$4,Budget!$G$14:$G$413,'Site Summary'!$A$43)</f>
        <v>0</v>
      </c>
      <c r="C44" s="87">
        <f>SUMIFS(Budget!$I$14:$I$413,Budget!$D$14:$D$413,'Site Summary'!$A44,Budget!$E$14:$E$413,'Site Summary'!C$4,Budget!$G$14:$G$413,'Site Summary'!$A$43)</f>
        <v>0</v>
      </c>
      <c r="D44" s="87">
        <f>SUMIFS(Budget!$I$14:$I$413,Budget!$D$14:$D$413,'Site Summary'!$A44,Budget!$E$14:$E$413,'Site Summary'!D$4,Budget!$G$14:$G$413,'Site Summary'!$A$43)</f>
        <v>0</v>
      </c>
      <c r="E44" s="88">
        <f>SUMIFS(Budget!$I$14:$I$413,Budget!$D$14:$D$413,'Site Summary'!$A44,Budget!$E$14:$E$413,'Site Summary'!E$4,Budget!$G$14:$G$413,'Site Summary'!$A$43)</f>
        <v>0</v>
      </c>
    </row>
    <row r="45" spans="1:5" x14ac:dyDescent="0.25">
      <c r="A45" s="86" t="str">
        <f>+Codes!$O$5</f>
        <v>200 - Employee Benefits</v>
      </c>
      <c r="B45" s="87">
        <f>SUMIFS(Budget!$I$14:$I$413,Budget!$D$14:$D$413,'Site Summary'!$A45,Budget!$E$14:$E$413,'Site Summary'!B$4,Budget!$G$14:$G$413,'Site Summary'!$A$43)</f>
        <v>0</v>
      </c>
      <c r="C45" s="87">
        <f>SUMIFS(Budget!$I$14:$I$413,Budget!$D$14:$D$413,'Site Summary'!$A45,Budget!$E$14:$E$413,'Site Summary'!C$4,Budget!$G$14:$G$413,'Site Summary'!$A$43)</f>
        <v>0</v>
      </c>
      <c r="D45" s="87">
        <f>SUMIFS(Budget!$I$14:$I$413,Budget!$D$14:$D$413,'Site Summary'!$A45,Budget!$E$14:$E$413,'Site Summary'!D$4,Budget!$G$14:$G$413,'Site Summary'!$A$43)</f>
        <v>0</v>
      </c>
      <c r="E45" s="88">
        <f>SUMIFS(Budget!$I$14:$I$413,Budget!$D$14:$D$413,'Site Summary'!$A45,Budget!$E$14:$E$413,'Site Summary'!E$4,Budget!$G$14:$G$413,'Site Summary'!$A$43)</f>
        <v>0</v>
      </c>
    </row>
    <row r="46" spans="1:5" x14ac:dyDescent="0.25">
      <c r="A46" s="86" t="str">
        <f>+Codes!$O$6</f>
        <v>300 - Purchased Professional and Technical Services</v>
      </c>
      <c r="B46" s="87">
        <f>SUMIFS(Budget!$I$14:$I$413,Budget!$D$14:$D$413,'Site Summary'!$A46,Budget!$E$14:$E$413,'Site Summary'!B$4,Budget!$G$14:$G$413,'Site Summary'!$A$43)</f>
        <v>0</v>
      </c>
      <c r="C46" s="87">
        <f>SUMIFS(Budget!$I$14:$I$413,Budget!$D$14:$D$413,'Site Summary'!$A46,Budget!$E$14:$E$413,'Site Summary'!C$4,Budget!$G$14:$G$413,'Site Summary'!$A$43)</f>
        <v>0</v>
      </c>
      <c r="D46" s="87">
        <f>SUMIFS(Budget!$I$14:$I$413,Budget!$D$14:$D$413,'Site Summary'!$A46,Budget!$E$14:$E$413,'Site Summary'!D$4,Budget!$G$14:$G$413,'Site Summary'!$A$43)</f>
        <v>0</v>
      </c>
      <c r="E46" s="88">
        <f>SUMIFS(Budget!$I$14:$I$413,Budget!$D$14:$D$413,'Site Summary'!$A46,Budget!$E$14:$E$413,'Site Summary'!E$4,Budget!$G$14:$G$413,'Site Summary'!$A$43)</f>
        <v>0</v>
      </c>
    </row>
    <row r="47" spans="1:5" x14ac:dyDescent="0.25">
      <c r="A47" s="86" t="str">
        <f>+Codes!$O$7</f>
        <v>400 - Purchased Property Services</v>
      </c>
      <c r="B47" s="87">
        <f>SUMIFS(Budget!$I$14:$I$413,Budget!$D$14:$D$413,'Site Summary'!$A47,Budget!$E$14:$E$413,'Site Summary'!B$4,Budget!$G$14:$G$413,'Site Summary'!$A$43)</f>
        <v>0</v>
      </c>
      <c r="C47" s="87">
        <f>SUMIFS(Budget!$I$14:$I$413,Budget!$D$14:$D$413,'Site Summary'!$A47,Budget!$E$14:$E$413,'Site Summary'!C$4,Budget!$G$14:$G$413,'Site Summary'!$A$43)</f>
        <v>0</v>
      </c>
      <c r="D47" s="87">
        <f>SUMIFS(Budget!$I$14:$I$413,Budget!$D$14:$D$413,'Site Summary'!$A47,Budget!$E$14:$E$413,'Site Summary'!D$4,Budget!$G$14:$G$413,'Site Summary'!$A$43)</f>
        <v>0</v>
      </c>
      <c r="E47" s="88">
        <f>SUMIFS(Budget!$I$14:$I$413,Budget!$D$14:$D$413,'Site Summary'!$A47,Budget!$E$14:$E$413,'Site Summary'!E$4,Budget!$G$14:$G$413,'Site Summary'!$A$43)</f>
        <v>0</v>
      </c>
    </row>
    <row r="48" spans="1:5" x14ac:dyDescent="0.25">
      <c r="A48" s="86" t="str">
        <f>+Codes!$O$8</f>
        <v>500 - Other Purchased Services</v>
      </c>
      <c r="B48" s="87">
        <f>SUMIFS(Budget!$I$14:$I$413,Budget!$D$14:$D$413,'Site Summary'!$A48,Budget!$E$14:$E$413,'Site Summary'!B$4,Budget!$G$14:$G$413,'Site Summary'!$A$43)</f>
        <v>0</v>
      </c>
      <c r="C48" s="87">
        <f>SUMIFS(Budget!$I$14:$I$413,Budget!$D$14:$D$413,'Site Summary'!$A48,Budget!$E$14:$E$413,'Site Summary'!C$4,Budget!$G$14:$G$413,'Site Summary'!$A$43)</f>
        <v>0</v>
      </c>
      <c r="D48" s="87">
        <f>SUMIFS(Budget!$I$14:$I$413,Budget!$D$14:$D$413,'Site Summary'!$A48,Budget!$E$14:$E$413,'Site Summary'!D$4,Budget!$G$14:$G$413,'Site Summary'!$A$43)</f>
        <v>0</v>
      </c>
      <c r="E48" s="88">
        <f>SUMIFS(Budget!$I$14:$I$413,Budget!$D$14:$D$413,'Site Summary'!$A48,Budget!$E$14:$E$413,'Site Summary'!E$4,Budget!$G$14:$G$413,'Site Summary'!$A$43)</f>
        <v>0</v>
      </c>
    </row>
    <row r="49" spans="1:5" x14ac:dyDescent="0.25">
      <c r="A49" s="86" t="str">
        <f>+Codes!$O$9</f>
        <v>600 - Supplies</v>
      </c>
      <c r="B49" s="87">
        <f>SUMIFS(Budget!$I$14:$I$413,Budget!$D$14:$D$413,'Site Summary'!$A49,Budget!$E$14:$E$413,'Site Summary'!B$4,Budget!$G$14:$G$413,'Site Summary'!$A$43)</f>
        <v>0</v>
      </c>
      <c r="C49" s="87">
        <f>SUMIFS(Budget!$I$14:$I$413,Budget!$D$14:$D$413,'Site Summary'!$A49,Budget!$E$14:$E$413,'Site Summary'!C$4,Budget!$G$14:$G$413,'Site Summary'!$A$43)</f>
        <v>0</v>
      </c>
      <c r="D49" s="87">
        <f>SUMIFS(Budget!$I$14:$I$413,Budget!$D$14:$D$413,'Site Summary'!$A49,Budget!$E$14:$E$413,'Site Summary'!D$4,Budget!$G$14:$G$413,'Site Summary'!$A$43)</f>
        <v>0</v>
      </c>
      <c r="E49" s="88">
        <f>SUMIFS(Budget!$I$14:$I$413,Budget!$D$14:$D$413,'Site Summary'!$A49,Budget!$E$14:$E$413,'Site Summary'!E$4,Budget!$G$14:$G$413,'Site Summary'!$A$43)</f>
        <v>0</v>
      </c>
    </row>
    <row r="50" spans="1:5" x14ac:dyDescent="0.25">
      <c r="A50" s="86" t="str">
        <f>+Codes!$O$10</f>
        <v>700 - Property</v>
      </c>
      <c r="B50" s="87">
        <f>SUMIFS(Budget!$I$14:$I$413,Budget!$D$14:$D$413,'Site Summary'!$A50,Budget!$E$14:$E$413,'Site Summary'!B$4,Budget!$G$14:$G$413,'Site Summary'!$A$43)</f>
        <v>0</v>
      </c>
      <c r="C50" s="87">
        <f>SUMIFS(Budget!$I$14:$I$413,Budget!$D$14:$D$413,'Site Summary'!$A50,Budget!$E$14:$E$413,'Site Summary'!C$4,Budget!$G$14:$G$413,'Site Summary'!$A$43)</f>
        <v>0</v>
      </c>
      <c r="D50" s="87">
        <f>SUMIFS(Budget!$I$14:$I$413,Budget!$D$14:$D$413,'Site Summary'!$A50,Budget!$E$14:$E$413,'Site Summary'!D$4,Budget!$G$14:$G$413,'Site Summary'!$A$43)</f>
        <v>0</v>
      </c>
      <c r="E50" s="88">
        <f>SUMIFS(Budget!$I$14:$I$413,Budget!$D$14:$D$413,'Site Summary'!$A50,Budget!$E$14:$E$413,'Site Summary'!E$4,Budget!$G$14:$G$413,'Site Summary'!$A$43)</f>
        <v>0</v>
      </c>
    </row>
    <row r="51" spans="1:5" x14ac:dyDescent="0.25">
      <c r="A51" s="86" t="str">
        <f>+Codes!$O$11</f>
        <v>730 - Equipment</v>
      </c>
      <c r="B51" s="87">
        <f>SUMIFS(Budget!$I$14:$I$413,Budget!$D$14:$D$413,'Site Summary'!$A51,Budget!$E$14:$E$413,'Site Summary'!B$4,Budget!$G$14:$G$413,'Site Summary'!$A$43)</f>
        <v>0</v>
      </c>
      <c r="C51" s="87">
        <f>SUMIFS(Budget!$I$14:$I$413,Budget!$D$14:$D$413,'Site Summary'!$A51,Budget!$E$14:$E$413,'Site Summary'!C$4,Budget!$G$14:$G$413,'Site Summary'!$A$43)</f>
        <v>0</v>
      </c>
      <c r="D51" s="87">
        <f>SUMIFS(Budget!$I$14:$I$413,Budget!$D$14:$D$413,'Site Summary'!$A51,Budget!$E$14:$E$413,'Site Summary'!D$4,Budget!$G$14:$G$413,'Site Summary'!$A$43)</f>
        <v>0</v>
      </c>
      <c r="E51" s="88">
        <f>SUMIFS(Budget!$I$14:$I$413,Budget!$D$14:$D$413,'Site Summary'!$A51,Budget!$E$14:$E$413,'Site Summary'!E$4,Budget!$G$14:$G$413,'Site Summary'!$A$43)</f>
        <v>0</v>
      </c>
    </row>
    <row r="52" spans="1:5" x14ac:dyDescent="0.25">
      <c r="A52" s="86" t="str">
        <f>+Codes!$O$12</f>
        <v>800 - Debt Service and Miscellaneous</v>
      </c>
      <c r="B52" s="87">
        <f>SUMIFS(Budget!$I$14:$I$413,Budget!$D$14:$D$413,'Site Summary'!$A52,Budget!$E$14:$E$413,'Site Summary'!B$4,Budget!$G$14:$G$413,'Site Summary'!$A$43)</f>
        <v>0</v>
      </c>
      <c r="C52" s="87">
        <f>SUMIFS(Budget!$I$14:$I$413,Budget!$D$14:$D$413,'Site Summary'!$A52,Budget!$E$14:$E$413,'Site Summary'!C$4,Budget!$G$14:$G$413,'Site Summary'!$A$43)</f>
        <v>0</v>
      </c>
      <c r="D52" s="87">
        <f>SUMIFS(Budget!$I$14:$I$413,Budget!$D$14:$D$413,'Site Summary'!$A52,Budget!$E$14:$E$413,'Site Summary'!D$4,Budget!$G$14:$G$413,'Site Summary'!$A$43)</f>
        <v>0</v>
      </c>
      <c r="E52" s="88">
        <f>SUMIFS(Budget!$I$14:$I$413,Budget!$D$14:$D$413,'Site Summary'!$A52,Budget!$E$14:$E$413,'Site Summary'!E$4,Budget!$G$14:$G$413,'Site Summary'!$A$43)</f>
        <v>0</v>
      </c>
    </row>
    <row r="53" spans="1:5" ht="15.75" thickBot="1" x14ac:dyDescent="0.3">
      <c r="A53" s="89" t="str">
        <f>+Codes!$O$13</f>
        <v>900 - Other Items</v>
      </c>
      <c r="B53" s="90">
        <f>SUMIFS(Budget!$I$14:$I$413,Budget!$D$14:$D$413,'Site Summary'!$A53,Budget!$E$14:$E$413,'Site Summary'!B$4,Budget!$G$14:$G$413,'Site Summary'!$A$43)</f>
        <v>0</v>
      </c>
      <c r="C53" s="90">
        <f>SUMIFS(Budget!$I$14:$I$413,Budget!$D$14:$D$413,'Site Summary'!$A53,Budget!$E$14:$E$413,'Site Summary'!C$4,Budget!$G$14:$G$413,'Site Summary'!$A$43)</f>
        <v>0</v>
      </c>
      <c r="D53" s="90">
        <f>SUMIFS(Budget!$I$14:$I$413,Budget!$D$14:$D$413,'Site Summary'!$A53,Budget!$E$14:$E$413,'Site Summary'!D$4,Budget!$G$14:$G$413,'Site Summary'!$A$43)</f>
        <v>0</v>
      </c>
      <c r="E53" s="91">
        <f>SUMIFS(Budget!$I$14:$I$413,Budget!$D$14:$D$413,'Site Summary'!$A53,Budget!$E$14:$E$413,'Site Summary'!E$4,Budget!$G$14:$G$413,'Site Summary'!$A$43)</f>
        <v>0</v>
      </c>
    </row>
    <row r="54" spans="1:5" ht="15.75" thickBot="1" x14ac:dyDescent="0.3">
      <c r="A54" s="116" t="str">
        <f>A43&amp;" Total"</f>
        <v>0 Total</v>
      </c>
      <c r="B54" s="117">
        <f>SUM(B44:B53)</f>
        <v>0</v>
      </c>
      <c r="C54" s="117">
        <f t="shared" ref="C54" si="8">SUM(C44:C53)</f>
        <v>0</v>
      </c>
      <c r="D54" s="117">
        <f t="shared" ref="D54" si="9">SUM(D44:D53)</f>
        <v>0</v>
      </c>
      <c r="E54" s="118">
        <f t="shared" ref="E54" si="10">SUM(E44:E53)</f>
        <v>0</v>
      </c>
    </row>
    <row r="55" spans="1:5" ht="15.75" thickTop="1" x14ac:dyDescent="0.25">
      <c r="A55" s="71">
        <f>+Codes!H8</f>
        <v>0</v>
      </c>
      <c r="B55" s="72"/>
      <c r="C55" s="72"/>
      <c r="D55" s="72"/>
      <c r="E55" s="73"/>
    </row>
    <row r="56" spans="1:5" x14ac:dyDescent="0.25">
      <c r="A56" s="86" t="str">
        <f>+Codes!$O$4</f>
        <v>100 - Salaries</v>
      </c>
      <c r="B56" s="87">
        <f>SUMIFS(Budget!$I$14:$I$413,Budget!$D$14:$D$413,'Site Summary'!$A56,Budget!$E$14:$E$413,'Site Summary'!B$4,Budget!$G$14:$G$413,'Site Summary'!$A$55)</f>
        <v>0</v>
      </c>
      <c r="C56" s="87">
        <f>SUMIFS(Budget!$I$14:$I$413,Budget!$D$14:$D$413,'Site Summary'!$A56,Budget!$E$14:$E$413,'Site Summary'!C$4,Budget!$G$14:$G$413,'Site Summary'!$A$55)</f>
        <v>0</v>
      </c>
      <c r="D56" s="87">
        <f>SUMIFS(Budget!$I$14:$I$413,Budget!$D$14:$D$413,'Site Summary'!$A56,Budget!$E$14:$E$413,'Site Summary'!D$4,Budget!$G$14:$G$413,'Site Summary'!$A$55)</f>
        <v>0</v>
      </c>
      <c r="E56" s="88">
        <f>SUMIFS(Budget!$I$14:$I$413,Budget!$D$14:$D$413,'Site Summary'!$A56,Budget!$E$14:$E$413,'Site Summary'!E$4,Budget!$G$14:$G$413,'Site Summary'!$A$55)</f>
        <v>0</v>
      </c>
    </row>
    <row r="57" spans="1:5" x14ac:dyDescent="0.25">
      <c r="A57" s="86" t="str">
        <f>+Codes!$O$5</f>
        <v>200 - Employee Benefits</v>
      </c>
      <c r="B57" s="87">
        <f>SUMIFS(Budget!$I$14:$I$413,Budget!$D$14:$D$413,'Site Summary'!$A57,Budget!$E$14:$E$413,'Site Summary'!B$4,Budget!$G$14:$G$413,'Site Summary'!$A$55)</f>
        <v>0</v>
      </c>
      <c r="C57" s="87">
        <f>SUMIFS(Budget!$I$14:$I$413,Budget!$D$14:$D$413,'Site Summary'!$A57,Budget!$E$14:$E$413,'Site Summary'!C$4,Budget!$G$14:$G$413,'Site Summary'!$A$55)</f>
        <v>0</v>
      </c>
      <c r="D57" s="87">
        <f>SUMIFS(Budget!$I$14:$I$413,Budget!$D$14:$D$413,'Site Summary'!$A57,Budget!$E$14:$E$413,'Site Summary'!D$4,Budget!$G$14:$G$413,'Site Summary'!$A$55)</f>
        <v>0</v>
      </c>
      <c r="E57" s="88">
        <f>SUMIFS(Budget!$I$14:$I$413,Budget!$D$14:$D$413,'Site Summary'!$A57,Budget!$E$14:$E$413,'Site Summary'!E$4,Budget!$G$14:$G$413,'Site Summary'!$A$55)</f>
        <v>0</v>
      </c>
    </row>
    <row r="58" spans="1:5" x14ac:dyDescent="0.25">
      <c r="A58" s="86" t="str">
        <f>+Codes!$O$6</f>
        <v>300 - Purchased Professional and Technical Services</v>
      </c>
      <c r="B58" s="87">
        <f>SUMIFS(Budget!$I$14:$I$413,Budget!$D$14:$D$413,'Site Summary'!$A58,Budget!$E$14:$E$413,'Site Summary'!B$4,Budget!$G$14:$G$413,'Site Summary'!$A$55)</f>
        <v>0</v>
      </c>
      <c r="C58" s="87">
        <f>SUMIFS(Budget!$I$14:$I$413,Budget!$D$14:$D$413,'Site Summary'!$A58,Budget!$E$14:$E$413,'Site Summary'!C$4,Budget!$G$14:$G$413,'Site Summary'!$A$55)</f>
        <v>0</v>
      </c>
      <c r="D58" s="87">
        <f>SUMIFS(Budget!$I$14:$I$413,Budget!$D$14:$D$413,'Site Summary'!$A58,Budget!$E$14:$E$413,'Site Summary'!D$4,Budget!$G$14:$G$413,'Site Summary'!$A$55)</f>
        <v>0</v>
      </c>
      <c r="E58" s="88">
        <f>SUMIFS(Budget!$I$14:$I$413,Budget!$D$14:$D$413,'Site Summary'!$A58,Budget!$E$14:$E$413,'Site Summary'!E$4,Budget!$G$14:$G$413,'Site Summary'!$A$55)</f>
        <v>0</v>
      </c>
    </row>
    <row r="59" spans="1:5" x14ac:dyDescent="0.25">
      <c r="A59" s="86" t="str">
        <f>+Codes!$O$7</f>
        <v>400 - Purchased Property Services</v>
      </c>
      <c r="B59" s="87">
        <f>SUMIFS(Budget!$I$14:$I$413,Budget!$D$14:$D$413,'Site Summary'!$A59,Budget!$E$14:$E$413,'Site Summary'!B$4,Budget!$G$14:$G$413,'Site Summary'!$A$55)</f>
        <v>0</v>
      </c>
      <c r="C59" s="87">
        <f>SUMIFS(Budget!$I$14:$I$413,Budget!$D$14:$D$413,'Site Summary'!$A59,Budget!$E$14:$E$413,'Site Summary'!C$4,Budget!$G$14:$G$413,'Site Summary'!$A$55)</f>
        <v>0</v>
      </c>
      <c r="D59" s="87">
        <f>SUMIFS(Budget!$I$14:$I$413,Budget!$D$14:$D$413,'Site Summary'!$A59,Budget!$E$14:$E$413,'Site Summary'!D$4,Budget!$G$14:$G$413,'Site Summary'!$A$55)</f>
        <v>0</v>
      </c>
      <c r="E59" s="88">
        <f>SUMIFS(Budget!$I$14:$I$413,Budget!$D$14:$D$413,'Site Summary'!$A59,Budget!$E$14:$E$413,'Site Summary'!E$4,Budget!$G$14:$G$413,'Site Summary'!$A$55)</f>
        <v>0</v>
      </c>
    </row>
    <row r="60" spans="1:5" x14ac:dyDescent="0.25">
      <c r="A60" s="86" t="str">
        <f>+Codes!$O$8</f>
        <v>500 - Other Purchased Services</v>
      </c>
      <c r="B60" s="87">
        <f>SUMIFS(Budget!$I$14:$I$413,Budget!$D$14:$D$413,'Site Summary'!$A60,Budget!$E$14:$E$413,'Site Summary'!B$4,Budget!$G$14:$G$413,'Site Summary'!$A$55)</f>
        <v>0</v>
      </c>
      <c r="C60" s="87">
        <f>SUMIFS(Budget!$I$14:$I$413,Budget!$D$14:$D$413,'Site Summary'!$A60,Budget!$E$14:$E$413,'Site Summary'!C$4,Budget!$G$14:$G$413,'Site Summary'!$A$55)</f>
        <v>0</v>
      </c>
      <c r="D60" s="87">
        <f>SUMIFS(Budget!$I$14:$I$413,Budget!$D$14:$D$413,'Site Summary'!$A60,Budget!$E$14:$E$413,'Site Summary'!D$4,Budget!$G$14:$G$413,'Site Summary'!$A$55)</f>
        <v>0</v>
      </c>
      <c r="E60" s="88">
        <f>SUMIFS(Budget!$I$14:$I$413,Budget!$D$14:$D$413,'Site Summary'!$A60,Budget!$E$14:$E$413,'Site Summary'!E$4,Budget!$G$14:$G$413,'Site Summary'!$A$55)</f>
        <v>0</v>
      </c>
    </row>
    <row r="61" spans="1:5" x14ac:dyDescent="0.25">
      <c r="A61" s="86" t="str">
        <f>+Codes!$O$9</f>
        <v>600 - Supplies</v>
      </c>
      <c r="B61" s="87">
        <f>SUMIFS(Budget!$I$14:$I$413,Budget!$D$14:$D$413,'Site Summary'!$A61,Budget!$E$14:$E$413,'Site Summary'!B$4,Budget!$G$14:$G$413,'Site Summary'!$A$55)</f>
        <v>0</v>
      </c>
      <c r="C61" s="87">
        <f>SUMIFS(Budget!$I$14:$I$413,Budget!$D$14:$D$413,'Site Summary'!$A61,Budget!$E$14:$E$413,'Site Summary'!C$4,Budget!$G$14:$G$413,'Site Summary'!$A$55)</f>
        <v>0</v>
      </c>
      <c r="D61" s="87">
        <f>SUMIFS(Budget!$I$14:$I$413,Budget!$D$14:$D$413,'Site Summary'!$A61,Budget!$E$14:$E$413,'Site Summary'!D$4,Budget!$G$14:$G$413,'Site Summary'!$A$55)</f>
        <v>0</v>
      </c>
      <c r="E61" s="88">
        <f>SUMIFS(Budget!$I$14:$I$413,Budget!$D$14:$D$413,'Site Summary'!$A61,Budget!$E$14:$E$413,'Site Summary'!E$4,Budget!$G$14:$G$413,'Site Summary'!$A$55)</f>
        <v>0</v>
      </c>
    </row>
    <row r="62" spans="1:5" x14ac:dyDescent="0.25">
      <c r="A62" s="86" t="str">
        <f>+Codes!$O$10</f>
        <v>700 - Property</v>
      </c>
      <c r="B62" s="87">
        <f>SUMIFS(Budget!$I$14:$I$413,Budget!$D$14:$D$413,'Site Summary'!$A62,Budget!$E$14:$E$413,'Site Summary'!B$4,Budget!$G$14:$G$413,'Site Summary'!$A$55)</f>
        <v>0</v>
      </c>
      <c r="C62" s="87">
        <f>SUMIFS(Budget!$I$14:$I$413,Budget!$D$14:$D$413,'Site Summary'!$A62,Budget!$E$14:$E$413,'Site Summary'!C$4,Budget!$G$14:$G$413,'Site Summary'!$A$55)</f>
        <v>0</v>
      </c>
      <c r="D62" s="87">
        <f>SUMIFS(Budget!$I$14:$I$413,Budget!$D$14:$D$413,'Site Summary'!$A62,Budget!$E$14:$E$413,'Site Summary'!D$4,Budget!$G$14:$G$413,'Site Summary'!$A$55)</f>
        <v>0</v>
      </c>
      <c r="E62" s="88">
        <f>SUMIFS(Budget!$I$14:$I$413,Budget!$D$14:$D$413,'Site Summary'!$A62,Budget!$E$14:$E$413,'Site Summary'!E$4,Budget!$G$14:$G$413,'Site Summary'!$A$55)</f>
        <v>0</v>
      </c>
    </row>
    <row r="63" spans="1:5" x14ac:dyDescent="0.25">
      <c r="A63" s="86" t="str">
        <f>+Codes!$O$11</f>
        <v>730 - Equipment</v>
      </c>
      <c r="B63" s="87">
        <f>SUMIFS(Budget!$I$14:$I$413,Budget!$D$14:$D$413,'Site Summary'!$A63,Budget!$E$14:$E$413,'Site Summary'!B$4,Budget!$G$14:$G$413,'Site Summary'!$A$55)</f>
        <v>0</v>
      </c>
      <c r="C63" s="87">
        <f>SUMIFS(Budget!$I$14:$I$413,Budget!$D$14:$D$413,'Site Summary'!$A63,Budget!$E$14:$E$413,'Site Summary'!C$4,Budget!$G$14:$G$413,'Site Summary'!$A$55)</f>
        <v>0</v>
      </c>
      <c r="D63" s="87">
        <f>SUMIFS(Budget!$I$14:$I$413,Budget!$D$14:$D$413,'Site Summary'!$A63,Budget!$E$14:$E$413,'Site Summary'!D$4,Budget!$G$14:$G$413,'Site Summary'!$A$55)</f>
        <v>0</v>
      </c>
      <c r="E63" s="88">
        <f>SUMIFS(Budget!$I$14:$I$413,Budget!$D$14:$D$413,'Site Summary'!$A63,Budget!$E$14:$E$413,'Site Summary'!E$4,Budget!$G$14:$G$413,'Site Summary'!$A$55)</f>
        <v>0</v>
      </c>
    </row>
    <row r="64" spans="1:5" x14ac:dyDescent="0.25">
      <c r="A64" s="86" t="str">
        <f>+Codes!$O$12</f>
        <v>800 - Debt Service and Miscellaneous</v>
      </c>
      <c r="B64" s="87">
        <f>SUMIFS(Budget!$I$14:$I$413,Budget!$D$14:$D$413,'Site Summary'!$A64,Budget!$E$14:$E$413,'Site Summary'!B$4,Budget!$G$14:$G$413,'Site Summary'!$A$55)</f>
        <v>0</v>
      </c>
      <c r="C64" s="87">
        <f>SUMIFS(Budget!$I$14:$I$413,Budget!$D$14:$D$413,'Site Summary'!$A64,Budget!$E$14:$E$413,'Site Summary'!C$4,Budget!$G$14:$G$413,'Site Summary'!$A$55)</f>
        <v>0</v>
      </c>
      <c r="D64" s="87">
        <f>SUMIFS(Budget!$I$14:$I$413,Budget!$D$14:$D$413,'Site Summary'!$A64,Budget!$E$14:$E$413,'Site Summary'!D$4,Budget!$G$14:$G$413,'Site Summary'!$A$55)</f>
        <v>0</v>
      </c>
      <c r="E64" s="88">
        <f>SUMIFS(Budget!$I$14:$I$413,Budget!$D$14:$D$413,'Site Summary'!$A64,Budget!$E$14:$E$413,'Site Summary'!E$4,Budget!$G$14:$G$413,'Site Summary'!$A$55)</f>
        <v>0</v>
      </c>
    </row>
    <row r="65" spans="1:5" ht="15.75" thickBot="1" x14ac:dyDescent="0.3">
      <c r="A65" s="89" t="str">
        <f>+Codes!$O$13</f>
        <v>900 - Other Items</v>
      </c>
      <c r="B65" s="90">
        <f>SUMIFS(Budget!$I$14:$I$413,Budget!$D$14:$D$413,'Site Summary'!$A65,Budget!$E$14:$E$413,'Site Summary'!B$4,Budget!$G$14:$G$413,'Site Summary'!$A$55)</f>
        <v>0</v>
      </c>
      <c r="C65" s="90">
        <f>SUMIFS(Budget!$I$14:$I$413,Budget!$D$14:$D$413,'Site Summary'!$A65,Budget!$E$14:$E$413,'Site Summary'!C$4,Budget!$G$14:$G$413,'Site Summary'!$A$55)</f>
        <v>0</v>
      </c>
      <c r="D65" s="90">
        <f>SUMIFS(Budget!$I$14:$I$413,Budget!$D$14:$D$413,'Site Summary'!$A65,Budget!$E$14:$E$413,'Site Summary'!D$4,Budget!$G$14:$G$413,'Site Summary'!$A$55)</f>
        <v>0</v>
      </c>
      <c r="E65" s="91">
        <f>SUMIFS(Budget!$I$14:$I$413,Budget!$D$14:$D$413,'Site Summary'!$A65,Budget!$E$14:$E$413,'Site Summary'!E$4,Budget!$G$14:$G$413,'Site Summary'!$A$55)</f>
        <v>0</v>
      </c>
    </row>
    <row r="66" spans="1:5" ht="15.75" thickBot="1" x14ac:dyDescent="0.3">
      <c r="A66" s="116" t="str">
        <f>A55&amp;" Total"</f>
        <v>0 Total</v>
      </c>
      <c r="B66" s="117">
        <f>SUM(B56:B65)</f>
        <v>0</v>
      </c>
      <c r="C66" s="117">
        <f t="shared" ref="C66" si="11">SUM(C56:C65)</f>
        <v>0</v>
      </c>
      <c r="D66" s="117">
        <f t="shared" ref="D66" si="12">SUM(D56:D65)</f>
        <v>0</v>
      </c>
      <c r="E66" s="118">
        <f t="shared" ref="E66" si="13">SUM(E56:E65)</f>
        <v>0</v>
      </c>
    </row>
    <row r="67" spans="1:5" ht="15.75" thickTop="1" x14ac:dyDescent="0.25">
      <c r="A67" s="71">
        <f>+Codes!H9</f>
        <v>0</v>
      </c>
      <c r="B67" s="72"/>
      <c r="C67" s="72"/>
      <c r="D67" s="72"/>
      <c r="E67" s="73"/>
    </row>
    <row r="68" spans="1:5" x14ac:dyDescent="0.25">
      <c r="A68" s="86" t="str">
        <f>+Codes!$O$4</f>
        <v>100 - Salaries</v>
      </c>
      <c r="B68" s="87">
        <f>SUMIFS(Budget!$I$14:$I$413,Budget!$D$14:$D$413,'Site Summary'!$A68,Budget!$E$14:$E$413,'Site Summary'!B$4,Budget!$G$14:$G$413,'Site Summary'!$A$67)</f>
        <v>0</v>
      </c>
      <c r="C68" s="87">
        <f>SUMIFS(Budget!$I$14:$I$413,Budget!$D$14:$D$413,'Site Summary'!$A68,Budget!$E$14:$E$413,'Site Summary'!C$4,Budget!$G$14:$G$413,'Site Summary'!$A$67)</f>
        <v>0</v>
      </c>
      <c r="D68" s="87">
        <f>SUMIFS(Budget!$I$14:$I$413,Budget!$D$14:$D$413,'Site Summary'!$A68,Budget!$E$14:$E$413,'Site Summary'!D$4,Budget!$G$14:$G$413,'Site Summary'!$A$67)</f>
        <v>0</v>
      </c>
      <c r="E68" s="88">
        <f>SUMIFS(Budget!$I$14:$I$413,Budget!$D$14:$D$413,'Site Summary'!$A68,Budget!$E$14:$E$413,'Site Summary'!E$4,Budget!$G$14:$G$413,'Site Summary'!$A$67)</f>
        <v>0</v>
      </c>
    </row>
    <row r="69" spans="1:5" x14ac:dyDescent="0.25">
      <c r="A69" s="86" t="str">
        <f>+Codes!$O$5</f>
        <v>200 - Employee Benefits</v>
      </c>
      <c r="B69" s="87">
        <f>SUMIFS(Budget!$I$14:$I$413,Budget!$D$14:$D$413,'Site Summary'!$A69,Budget!$E$14:$E$413,'Site Summary'!B$4,Budget!$G$14:$G$413,'Site Summary'!$A$67)</f>
        <v>0</v>
      </c>
      <c r="C69" s="87">
        <f>SUMIFS(Budget!$I$14:$I$413,Budget!$D$14:$D$413,'Site Summary'!$A69,Budget!$E$14:$E$413,'Site Summary'!C$4,Budget!$G$14:$G$413,'Site Summary'!$A$67)</f>
        <v>0</v>
      </c>
      <c r="D69" s="87">
        <f>SUMIFS(Budget!$I$14:$I$413,Budget!$D$14:$D$413,'Site Summary'!$A69,Budget!$E$14:$E$413,'Site Summary'!D$4,Budget!$G$14:$G$413,'Site Summary'!$A$67)</f>
        <v>0</v>
      </c>
      <c r="E69" s="88">
        <f>SUMIFS(Budget!$I$14:$I$413,Budget!$D$14:$D$413,'Site Summary'!$A69,Budget!$E$14:$E$413,'Site Summary'!E$4,Budget!$G$14:$G$413,'Site Summary'!$A$67)</f>
        <v>0</v>
      </c>
    </row>
    <row r="70" spans="1:5" x14ac:dyDescent="0.25">
      <c r="A70" s="86" t="str">
        <f>+Codes!$O$6</f>
        <v>300 - Purchased Professional and Technical Services</v>
      </c>
      <c r="B70" s="87">
        <f>SUMIFS(Budget!$I$14:$I$413,Budget!$D$14:$D$413,'Site Summary'!$A70,Budget!$E$14:$E$413,'Site Summary'!B$4,Budget!$G$14:$G$413,'Site Summary'!$A$67)</f>
        <v>0</v>
      </c>
      <c r="C70" s="87">
        <f>SUMIFS(Budget!$I$14:$I$413,Budget!$D$14:$D$413,'Site Summary'!$A70,Budget!$E$14:$E$413,'Site Summary'!C$4,Budget!$G$14:$G$413,'Site Summary'!$A$67)</f>
        <v>0</v>
      </c>
      <c r="D70" s="87">
        <f>SUMIFS(Budget!$I$14:$I$413,Budget!$D$14:$D$413,'Site Summary'!$A70,Budget!$E$14:$E$413,'Site Summary'!D$4,Budget!$G$14:$G$413,'Site Summary'!$A$67)</f>
        <v>0</v>
      </c>
      <c r="E70" s="88">
        <f>SUMIFS(Budget!$I$14:$I$413,Budget!$D$14:$D$413,'Site Summary'!$A70,Budget!$E$14:$E$413,'Site Summary'!E$4,Budget!$G$14:$G$413,'Site Summary'!$A$67)</f>
        <v>0</v>
      </c>
    </row>
    <row r="71" spans="1:5" x14ac:dyDescent="0.25">
      <c r="A71" s="86" t="str">
        <f>+Codes!$O$7</f>
        <v>400 - Purchased Property Services</v>
      </c>
      <c r="B71" s="87">
        <f>SUMIFS(Budget!$I$14:$I$413,Budget!$D$14:$D$413,'Site Summary'!$A71,Budget!$E$14:$E$413,'Site Summary'!B$4,Budget!$G$14:$G$413,'Site Summary'!$A$67)</f>
        <v>0</v>
      </c>
      <c r="C71" s="87">
        <f>SUMIFS(Budget!$I$14:$I$413,Budget!$D$14:$D$413,'Site Summary'!$A71,Budget!$E$14:$E$413,'Site Summary'!C$4,Budget!$G$14:$G$413,'Site Summary'!$A$67)</f>
        <v>0</v>
      </c>
      <c r="D71" s="87">
        <f>SUMIFS(Budget!$I$14:$I$413,Budget!$D$14:$D$413,'Site Summary'!$A71,Budget!$E$14:$E$413,'Site Summary'!D$4,Budget!$G$14:$G$413,'Site Summary'!$A$67)</f>
        <v>0</v>
      </c>
      <c r="E71" s="88">
        <f>SUMIFS(Budget!$I$14:$I$413,Budget!$D$14:$D$413,'Site Summary'!$A71,Budget!$E$14:$E$413,'Site Summary'!E$4,Budget!$G$14:$G$413,'Site Summary'!$A$67)</f>
        <v>0</v>
      </c>
    </row>
    <row r="72" spans="1:5" x14ac:dyDescent="0.25">
      <c r="A72" s="86" t="str">
        <f>+Codes!$O$8</f>
        <v>500 - Other Purchased Services</v>
      </c>
      <c r="B72" s="87">
        <f>SUMIFS(Budget!$I$14:$I$413,Budget!$D$14:$D$413,'Site Summary'!$A72,Budget!$E$14:$E$413,'Site Summary'!B$4,Budget!$G$14:$G$413,'Site Summary'!$A$67)</f>
        <v>0</v>
      </c>
      <c r="C72" s="87">
        <f>SUMIFS(Budget!$I$14:$I$413,Budget!$D$14:$D$413,'Site Summary'!$A72,Budget!$E$14:$E$413,'Site Summary'!C$4,Budget!$G$14:$G$413,'Site Summary'!$A$67)</f>
        <v>0</v>
      </c>
      <c r="D72" s="87">
        <f>SUMIFS(Budget!$I$14:$I$413,Budget!$D$14:$D$413,'Site Summary'!$A72,Budget!$E$14:$E$413,'Site Summary'!D$4,Budget!$G$14:$G$413,'Site Summary'!$A$67)</f>
        <v>0</v>
      </c>
      <c r="E72" s="88">
        <f>SUMIFS(Budget!$I$14:$I$413,Budget!$D$14:$D$413,'Site Summary'!$A72,Budget!$E$14:$E$413,'Site Summary'!E$4,Budget!$G$14:$G$413,'Site Summary'!$A$67)</f>
        <v>0</v>
      </c>
    </row>
    <row r="73" spans="1:5" x14ac:dyDescent="0.25">
      <c r="A73" s="86" t="str">
        <f>+Codes!$O$9</f>
        <v>600 - Supplies</v>
      </c>
      <c r="B73" s="87">
        <f>SUMIFS(Budget!$I$14:$I$413,Budget!$D$14:$D$413,'Site Summary'!$A73,Budget!$E$14:$E$413,'Site Summary'!B$4,Budget!$G$14:$G$413,'Site Summary'!$A$67)</f>
        <v>0</v>
      </c>
      <c r="C73" s="87">
        <f>SUMIFS(Budget!$I$14:$I$413,Budget!$D$14:$D$413,'Site Summary'!$A73,Budget!$E$14:$E$413,'Site Summary'!C$4,Budget!$G$14:$G$413,'Site Summary'!$A$67)</f>
        <v>0</v>
      </c>
      <c r="D73" s="87">
        <f>SUMIFS(Budget!$I$14:$I$413,Budget!$D$14:$D$413,'Site Summary'!$A73,Budget!$E$14:$E$413,'Site Summary'!D$4,Budget!$G$14:$G$413,'Site Summary'!$A$67)</f>
        <v>0</v>
      </c>
      <c r="E73" s="88">
        <f>SUMIFS(Budget!$I$14:$I$413,Budget!$D$14:$D$413,'Site Summary'!$A73,Budget!$E$14:$E$413,'Site Summary'!E$4,Budget!$G$14:$G$413,'Site Summary'!$A$67)</f>
        <v>0</v>
      </c>
    </row>
    <row r="74" spans="1:5" x14ac:dyDescent="0.25">
      <c r="A74" s="86" t="str">
        <f>+Codes!$O$10</f>
        <v>700 - Property</v>
      </c>
      <c r="B74" s="87">
        <f>SUMIFS(Budget!$I$14:$I$413,Budget!$D$14:$D$413,'Site Summary'!$A74,Budget!$E$14:$E$413,'Site Summary'!B$4,Budget!$G$14:$G$413,'Site Summary'!$A$67)</f>
        <v>0</v>
      </c>
      <c r="C74" s="87">
        <f>SUMIFS(Budget!$I$14:$I$413,Budget!$D$14:$D$413,'Site Summary'!$A74,Budget!$E$14:$E$413,'Site Summary'!C$4,Budget!$G$14:$G$413,'Site Summary'!$A$67)</f>
        <v>0</v>
      </c>
      <c r="D74" s="87">
        <f>SUMIFS(Budget!$I$14:$I$413,Budget!$D$14:$D$413,'Site Summary'!$A74,Budget!$E$14:$E$413,'Site Summary'!D$4,Budget!$G$14:$G$413,'Site Summary'!$A$67)</f>
        <v>0</v>
      </c>
      <c r="E74" s="88">
        <f>SUMIFS(Budget!$I$14:$I$413,Budget!$D$14:$D$413,'Site Summary'!$A74,Budget!$E$14:$E$413,'Site Summary'!E$4,Budget!$G$14:$G$413,'Site Summary'!$A$67)</f>
        <v>0</v>
      </c>
    </row>
    <row r="75" spans="1:5" x14ac:dyDescent="0.25">
      <c r="A75" s="86" t="str">
        <f>+Codes!$O$11</f>
        <v>730 - Equipment</v>
      </c>
      <c r="B75" s="87">
        <f>SUMIFS(Budget!$I$14:$I$413,Budget!$D$14:$D$413,'Site Summary'!$A75,Budget!$E$14:$E$413,'Site Summary'!B$4,Budget!$G$14:$G$413,'Site Summary'!$A$67)</f>
        <v>0</v>
      </c>
      <c r="C75" s="87">
        <f>SUMIFS(Budget!$I$14:$I$413,Budget!$D$14:$D$413,'Site Summary'!$A75,Budget!$E$14:$E$413,'Site Summary'!C$4,Budget!$G$14:$G$413,'Site Summary'!$A$67)</f>
        <v>0</v>
      </c>
      <c r="D75" s="87">
        <f>SUMIFS(Budget!$I$14:$I$413,Budget!$D$14:$D$413,'Site Summary'!$A75,Budget!$E$14:$E$413,'Site Summary'!D$4,Budget!$G$14:$G$413,'Site Summary'!$A$67)</f>
        <v>0</v>
      </c>
      <c r="E75" s="88">
        <f>SUMIFS(Budget!$I$14:$I$413,Budget!$D$14:$D$413,'Site Summary'!$A75,Budget!$E$14:$E$413,'Site Summary'!E$4,Budget!$G$14:$G$413,'Site Summary'!$A$67)</f>
        <v>0</v>
      </c>
    </row>
    <row r="76" spans="1:5" x14ac:dyDescent="0.25">
      <c r="A76" s="86" t="str">
        <f>+Codes!$O$12</f>
        <v>800 - Debt Service and Miscellaneous</v>
      </c>
      <c r="B76" s="87">
        <f>SUMIFS(Budget!$I$14:$I$413,Budget!$D$14:$D$413,'Site Summary'!$A76,Budget!$E$14:$E$413,'Site Summary'!B$4,Budget!$G$14:$G$413,'Site Summary'!$A$67)</f>
        <v>0</v>
      </c>
      <c r="C76" s="87">
        <f>SUMIFS(Budget!$I$14:$I$413,Budget!$D$14:$D$413,'Site Summary'!$A76,Budget!$E$14:$E$413,'Site Summary'!C$4,Budget!$G$14:$G$413,'Site Summary'!$A$67)</f>
        <v>0</v>
      </c>
      <c r="D76" s="87">
        <f>SUMIFS(Budget!$I$14:$I$413,Budget!$D$14:$D$413,'Site Summary'!$A76,Budget!$E$14:$E$413,'Site Summary'!D$4,Budget!$G$14:$G$413,'Site Summary'!$A$67)</f>
        <v>0</v>
      </c>
      <c r="E76" s="88">
        <f>SUMIFS(Budget!$I$14:$I$413,Budget!$D$14:$D$413,'Site Summary'!$A76,Budget!$E$14:$E$413,'Site Summary'!E$4,Budget!$G$14:$G$413,'Site Summary'!$A$67)</f>
        <v>0</v>
      </c>
    </row>
    <row r="77" spans="1:5" ht="15.75" thickBot="1" x14ac:dyDescent="0.3">
      <c r="A77" s="89" t="str">
        <f>+Codes!$O$13</f>
        <v>900 - Other Items</v>
      </c>
      <c r="B77" s="90">
        <f>SUMIFS(Budget!$I$14:$I$413,Budget!$D$14:$D$413,'Site Summary'!$A77,Budget!$E$14:$E$413,'Site Summary'!B$4,Budget!$G$14:$G$413,'Site Summary'!$A$67)</f>
        <v>0</v>
      </c>
      <c r="C77" s="90">
        <f>SUMIFS(Budget!$I$14:$I$413,Budget!$D$14:$D$413,'Site Summary'!$A77,Budget!$E$14:$E$413,'Site Summary'!C$4,Budget!$G$14:$G$413,'Site Summary'!$A$67)</f>
        <v>0</v>
      </c>
      <c r="D77" s="90">
        <f>SUMIFS(Budget!$I$14:$I$413,Budget!$D$14:$D$413,'Site Summary'!$A77,Budget!$E$14:$E$413,'Site Summary'!D$4,Budget!$G$14:$G$413,'Site Summary'!$A$67)</f>
        <v>0</v>
      </c>
      <c r="E77" s="91">
        <f>SUMIFS(Budget!$I$14:$I$413,Budget!$D$14:$D$413,'Site Summary'!$A77,Budget!$E$14:$E$413,'Site Summary'!E$4,Budget!$G$14:$G$413,'Site Summary'!$A$67)</f>
        <v>0</v>
      </c>
    </row>
    <row r="78" spans="1:5" ht="15.75" thickBot="1" x14ac:dyDescent="0.3">
      <c r="A78" s="116" t="str">
        <f>A67&amp;" Total"</f>
        <v>0 Total</v>
      </c>
      <c r="B78" s="117">
        <f>SUM(B68:B77)</f>
        <v>0</v>
      </c>
      <c r="C78" s="117">
        <f t="shared" ref="C78" si="14">SUM(C68:C77)</f>
        <v>0</v>
      </c>
      <c r="D78" s="117">
        <f t="shared" ref="D78" si="15">SUM(D68:D77)</f>
        <v>0</v>
      </c>
      <c r="E78" s="118">
        <f t="shared" ref="E78" si="16">SUM(E68:E77)</f>
        <v>0</v>
      </c>
    </row>
    <row r="79" spans="1:5" ht="15.75" thickTop="1" x14ac:dyDescent="0.25">
      <c r="A79" s="71">
        <f>+Codes!H10</f>
        <v>0</v>
      </c>
      <c r="B79" s="72"/>
      <c r="C79" s="72"/>
      <c r="D79" s="72"/>
      <c r="E79" s="73"/>
    </row>
    <row r="80" spans="1:5" x14ac:dyDescent="0.25">
      <c r="A80" s="86" t="str">
        <f>+Codes!$O$4</f>
        <v>100 - Salaries</v>
      </c>
      <c r="B80" s="87">
        <f>SUMIFS(Budget!$I$14:$I$413,Budget!$D$14:$D$413,'Site Summary'!$A80,Budget!$E$14:$E$413,'Site Summary'!B$4,Budget!$G$14:$G$413,'Site Summary'!$A$79)</f>
        <v>0</v>
      </c>
      <c r="C80" s="87">
        <f>SUMIFS(Budget!$I$14:$I$413,Budget!$D$14:$D$413,'Site Summary'!$A80,Budget!$E$14:$E$413,'Site Summary'!C$4,Budget!$G$14:$G$413,'Site Summary'!$A$79)</f>
        <v>0</v>
      </c>
      <c r="D80" s="87">
        <f>SUMIFS(Budget!$I$14:$I$413,Budget!$D$14:$D$413,'Site Summary'!$A80,Budget!$E$14:$E$413,'Site Summary'!D$4,Budget!$G$14:$G$413,'Site Summary'!$A$79)</f>
        <v>0</v>
      </c>
      <c r="E80" s="88">
        <f>SUMIFS(Budget!$I$14:$I$413,Budget!$D$14:$D$413,'Site Summary'!$A80,Budget!$E$14:$E$413,'Site Summary'!E$4,Budget!$G$14:$G$413,'Site Summary'!$A$79)</f>
        <v>0</v>
      </c>
    </row>
    <row r="81" spans="1:5" x14ac:dyDescent="0.25">
      <c r="A81" s="86" t="str">
        <f>+Codes!$O$5</f>
        <v>200 - Employee Benefits</v>
      </c>
      <c r="B81" s="87">
        <f>SUMIFS(Budget!$I$14:$I$413,Budget!$D$14:$D$413,'Site Summary'!$A81,Budget!$E$14:$E$413,'Site Summary'!B$4,Budget!$G$14:$G$413,'Site Summary'!$A$79)</f>
        <v>0</v>
      </c>
      <c r="C81" s="87">
        <f>SUMIFS(Budget!$I$14:$I$413,Budget!$D$14:$D$413,'Site Summary'!$A81,Budget!$E$14:$E$413,'Site Summary'!C$4,Budget!$G$14:$G$413,'Site Summary'!$A$79)</f>
        <v>0</v>
      </c>
      <c r="D81" s="87">
        <f>SUMIFS(Budget!$I$14:$I$413,Budget!$D$14:$D$413,'Site Summary'!$A81,Budget!$E$14:$E$413,'Site Summary'!D$4,Budget!$G$14:$G$413,'Site Summary'!$A$79)</f>
        <v>0</v>
      </c>
      <c r="E81" s="88">
        <f>SUMIFS(Budget!$I$14:$I$413,Budget!$D$14:$D$413,'Site Summary'!$A81,Budget!$E$14:$E$413,'Site Summary'!E$4,Budget!$G$14:$G$413,'Site Summary'!$A$79)</f>
        <v>0</v>
      </c>
    </row>
    <row r="82" spans="1:5" x14ac:dyDescent="0.25">
      <c r="A82" s="86" t="str">
        <f>+Codes!$O$6</f>
        <v>300 - Purchased Professional and Technical Services</v>
      </c>
      <c r="B82" s="87">
        <f>SUMIFS(Budget!$I$14:$I$413,Budget!$D$14:$D$413,'Site Summary'!$A82,Budget!$E$14:$E$413,'Site Summary'!B$4,Budget!$G$14:$G$413,'Site Summary'!$A$79)</f>
        <v>0</v>
      </c>
      <c r="C82" s="87">
        <f>SUMIFS(Budget!$I$14:$I$413,Budget!$D$14:$D$413,'Site Summary'!$A82,Budget!$E$14:$E$413,'Site Summary'!C$4,Budget!$G$14:$G$413,'Site Summary'!$A$79)</f>
        <v>0</v>
      </c>
      <c r="D82" s="87">
        <f>SUMIFS(Budget!$I$14:$I$413,Budget!$D$14:$D$413,'Site Summary'!$A82,Budget!$E$14:$E$413,'Site Summary'!D$4,Budget!$G$14:$G$413,'Site Summary'!$A$79)</f>
        <v>0</v>
      </c>
      <c r="E82" s="88">
        <f>SUMIFS(Budget!$I$14:$I$413,Budget!$D$14:$D$413,'Site Summary'!$A82,Budget!$E$14:$E$413,'Site Summary'!E$4,Budget!$G$14:$G$413,'Site Summary'!$A$79)</f>
        <v>0</v>
      </c>
    </row>
    <row r="83" spans="1:5" x14ac:dyDescent="0.25">
      <c r="A83" s="86" t="str">
        <f>+Codes!$O$7</f>
        <v>400 - Purchased Property Services</v>
      </c>
      <c r="B83" s="87">
        <f>SUMIFS(Budget!$I$14:$I$413,Budget!$D$14:$D$413,'Site Summary'!$A83,Budget!$E$14:$E$413,'Site Summary'!B$4,Budget!$G$14:$G$413,'Site Summary'!$A$79)</f>
        <v>0</v>
      </c>
      <c r="C83" s="87">
        <f>SUMIFS(Budget!$I$14:$I$413,Budget!$D$14:$D$413,'Site Summary'!$A83,Budget!$E$14:$E$413,'Site Summary'!C$4,Budget!$G$14:$G$413,'Site Summary'!$A$79)</f>
        <v>0</v>
      </c>
      <c r="D83" s="87">
        <f>SUMIFS(Budget!$I$14:$I$413,Budget!$D$14:$D$413,'Site Summary'!$A83,Budget!$E$14:$E$413,'Site Summary'!D$4,Budget!$G$14:$G$413,'Site Summary'!$A$79)</f>
        <v>0</v>
      </c>
      <c r="E83" s="88">
        <f>SUMIFS(Budget!$I$14:$I$413,Budget!$D$14:$D$413,'Site Summary'!$A83,Budget!$E$14:$E$413,'Site Summary'!E$4,Budget!$G$14:$G$413,'Site Summary'!$A$79)</f>
        <v>0</v>
      </c>
    </row>
    <row r="84" spans="1:5" x14ac:dyDescent="0.25">
      <c r="A84" s="86" t="str">
        <f>+Codes!$O$8</f>
        <v>500 - Other Purchased Services</v>
      </c>
      <c r="B84" s="87">
        <f>SUMIFS(Budget!$I$14:$I$413,Budget!$D$14:$D$413,'Site Summary'!$A84,Budget!$E$14:$E$413,'Site Summary'!B$4,Budget!$G$14:$G$413,'Site Summary'!$A$79)</f>
        <v>0</v>
      </c>
      <c r="C84" s="87">
        <f>SUMIFS(Budget!$I$14:$I$413,Budget!$D$14:$D$413,'Site Summary'!$A84,Budget!$E$14:$E$413,'Site Summary'!C$4,Budget!$G$14:$G$413,'Site Summary'!$A$79)</f>
        <v>0</v>
      </c>
      <c r="D84" s="87">
        <f>SUMIFS(Budget!$I$14:$I$413,Budget!$D$14:$D$413,'Site Summary'!$A84,Budget!$E$14:$E$413,'Site Summary'!D$4,Budget!$G$14:$G$413,'Site Summary'!$A$79)</f>
        <v>0</v>
      </c>
      <c r="E84" s="88">
        <f>SUMIFS(Budget!$I$14:$I$413,Budget!$D$14:$D$413,'Site Summary'!$A84,Budget!$E$14:$E$413,'Site Summary'!E$4,Budget!$G$14:$G$413,'Site Summary'!$A$79)</f>
        <v>0</v>
      </c>
    </row>
    <row r="85" spans="1:5" x14ac:dyDescent="0.25">
      <c r="A85" s="86" t="str">
        <f>+Codes!$O$9</f>
        <v>600 - Supplies</v>
      </c>
      <c r="B85" s="87">
        <f>SUMIFS(Budget!$I$14:$I$413,Budget!$D$14:$D$413,'Site Summary'!$A85,Budget!$E$14:$E$413,'Site Summary'!B$4,Budget!$G$14:$G$413,'Site Summary'!$A$79)</f>
        <v>0</v>
      </c>
      <c r="C85" s="87">
        <f>SUMIFS(Budget!$I$14:$I$413,Budget!$D$14:$D$413,'Site Summary'!$A85,Budget!$E$14:$E$413,'Site Summary'!C$4,Budget!$G$14:$G$413,'Site Summary'!$A$79)</f>
        <v>0</v>
      </c>
      <c r="D85" s="87">
        <f>SUMIFS(Budget!$I$14:$I$413,Budget!$D$14:$D$413,'Site Summary'!$A85,Budget!$E$14:$E$413,'Site Summary'!D$4,Budget!$G$14:$G$413,'Site Summary'!$A$79)</f>
        <v>0</v>
      </c>
      <c r="E85" s="88">
        <f>SUMIFS(Budget!$I$14:$I$413,Budget!$D$14:$D$413,'Site Summary'!$A85,Budget!$E$14:$E$413,'Site Summary'!E$4,Budget!$G$14:$G$413,'Site Summary'!$A$79)</f>
        <v>0</v>
      </c>
    </row>
    <row r="86" spans="1:5" x14ac:dyDescent="0.25">
      <c r="A86" s="86" t="str">
        <f>+Codes!$O$10</f>
        <v>700 - Property</v>
      </c>
      <c r="B86" s="87">
        <f>SUMIFS(Budget!$I$14:$I$413,Budget!$D$14:$D$413,'Site Summary'!$A86,Budget!$E$14:$E$413,'Site Summary'!B$4,Budget!$G$14:$G$413,'Site Summary'!$A$79)</f>
        <v>0</v>
      </c>
      <c r="C86" s="87">
        <f>SUMIFS(Budget!$I$14:$I$413,Budget!$D$14:$D$413,'Site Summary'!$A86,Budget!$E$14:$E$413,'Site Summary'!C$4,Budget!$G$14:$G$413,'Site Summary'!$A$79)</f>
        <v>0</v>
      </c>
      <c r="D86" s="87">
        <f>SUMIFS(Budget!$I$14:$I$413,Budget!$D$14:$D$413,'Site Summary'!$A86,Budget!$E$14:$E$413,'Site Summary'!D$4,Budget!$G$14:$G$413,'Site Summary'!$A$79)</f>
        <v>0</v>
      </c>
      <c r="E86" s="88">
        <f>SUMIFS(Budget!$I$14:$I$413,Budget!$D$14:$D$413,'Site Summary'!$A86,Budget!$E$14:$E$413,'Site Summary'!E$4,Budget!$G$14:$G$413,'Site Summary'!$A$79)</f>
        <v>0</v>
      </c>
    </row>
    <row r="87" spans="1:5" x14ac:dyDescent="0.25">
      <c r="A87" s="86" t="str">
        <f>+Codes!$O$11</f>
        <v>730 - Equipment</v>
      </c>
      <c r="B87" s="87">
        <f>SUMIFS(Budget!$I$14:$I$413,Budget!$D$14:$D$413,'Site Summary'!$A87,Budget!$E$14:$E$413,'Site Summary'!B$4,Budget!$G$14:$G$413,'Site Summary'!$A$79)</f>
        <v>0</v>
      </c>
      <c r="C87" s="87">
        <f>SUMIFS(Budget!$I$14:$I$413,Budget!$D$14:$D$413,'Site Summary'!$A87,Budget!$E$14:$E$413,'Site Summary'!C$4,Budget!$G$14:$G$413,'Site Summary'!$A$79)</f>
        <v>0</v>
      </c>
      <c r="D87" s="87">
        <f>SUMIFS(Budget!$I$14:$I$413,Budget!$D$14:$D$413,'Site Summary'!$A87,Budget!$E$14:$E$413,'Site Summary'!D$4,Budget!$G$14:$G$413,'Site Summary'!$A$79)</f>
        <v>0</v>
      </c>
      <c r="E87" s="88">
        <f>SUMIFS(Budget!$I$14:$I$413,Budget!$D$14:$D$413,'Site Summary'!$A87,Budget!$E$14:$E$413,'Site Summary'!E$4,Budget!$G$14:$G$413,'Site Summary'!$A$79)</f>
        <v>0</v>
      </c>
    </row>
    <row r="88" spans="1:5" x14ac:dyDescent="0.25">
      <c r="A88" s="86" t="str">
        <f>+Codes!$O$12</f>
        <v>800 - Debt Service and Miscellaneous</v>
      </c>
      <c r="B88" s="87">
        <f>SUMIFS(Budget!$I$14:$I$413,Budget!$D$14:$D$413,'Site Summary'!$A88,Budget!$E$14:$E$413,'Site Summary'!B$4,Budget!$G$14:$G$413,'Site Summary'!$A$79)</f>
        <v>0</v>
      </c>
      <c r="C88" s="87">
        <f>SUMIFS(Budget!$I$14:$I$413,Budget!$D$14:$D$413,'Site Summary'!$A88,Budget!$E$14:$E$413,'Site Summary'!C$4,Budget!$G$14:$G$413,'Site Summary'!$A$79)</f>
        <v>0</v>
      </c>
      <c r="D88" s="87">
        <f>SUMIFS(Budget!$I$14:$I$413,Budget!$D$14:$D$413,'Site Summary'!$A88,Budget!$E$14:$E$413,'Site Summary'!D$4,Budget!$G$14:$G$413,'Site Summary'!$A$79)</f>
        <v>0</v>
      </c>
      <c r="E88" s="88">
        <f>SUMIFS(Budget!$I$14:$I$413,Budget!$D$14:$D$413,'Site Summary'!$A88,Budget!$E$14:$E$413,'Site Summary'!E$4,Budget!$G$14:$G$413,'Site Summary'!$A$79)</f>
        <v>0</v>
      </c>
    </row>
    <row r="89" spans="1:5" ht="15.75" thickBot="1" x14ac:dyDescent="0.3">
      <c r="A89" s="89" t="str">
        <f>+Codes!$O$13</f>
        <v>900 - Other Items</v>
      </c>
      <c r="B89" s="90">
        <f>SUMIFS(Budget!$I$14:$I$413,Budget!$D$14:$D$413,'Site Summary'!$A89,Budget!$E$14:$E$413,'Site Summary'!B$4,Budget!$G$14:$G$413,'Site Summary'!$A$79)</f>
        <v>0</v>
      </c>
      <c r="C89" s="90">
        <f>SUMIFS(Budget!$I$14:$I$413,Budget!$D$14:$D$413,'Site Summary'!$A89,Budget!$E$14:$E$413,'Site Summary'!C$4,Budget!$G$14:$G$413,'Site Summary'!$A$79)</f>
        <v>0</v>
      </c>
      <c r="D89" s="90">
        <f>SUMIFS(Budget!$I$14:$I$413,Budget!$D$14:$D$413,'Site Summary'!$A89,Budget!$E$14:$E$413,'Site Summary'!D$4,Budget!$G$14:$G$413,'Site Summary'!$A$79)</f>
        <v>0</v>
      </c>
      <c r="E89" s="91">
        <f>SUMIFS(Budget!$I$14:$I$413,Budget!$D$14:$D$413,'Site Summary'!$A89,Budget!$E$14:$E$413,'Site Summary'!E$4,Budget!$G$14:$G$413,'Site Summary'!$A$79)</f>
        <v>0</v>
      </c>
    </row>
    <row r="90" spans="1:5" ht="15.75" thickBot="1" x14ac:dyDescent="0.3">
      <c r="A90" s="116" t="str">
        <f>A79&amp;" Total"</f>
        <v>0 Total</v>
      </c>
      <c r="B90" s="117">
        <f>SUM(B80:B89)</f>
        <v>0</v>
      </c>
      <c r="C90" s="117">
        <f t="shared" ref="C90" si="17">SUM(C80:C89)</f>
        <v>0</v>
      </c>
      <c r="D90" s="117">
        <f t="shared" ref="D90" si="18">SUM(D80:D89)</f>
        <v>0</v>
      </c>
      <c r="E90" s="118">
        <f t="shared" ref="E90" si="19">SUM(E80:E89)</f>
        <v>0</v>
      </c>
    </row>
    <row r="91" spans="1:5" ht="15.75" thickTop="1" x14ac:dyDescent="0.25"/>
  </sheetData>
  <sheetProtection sheet="1" objects="1" scenarios="1"/>
  <mergeCells count="2">
    <mergeCell ref="B1:E1"/>
    <mergeCell ref="B2:E2"/>
  </mergeCells>
  <pageMargins left="0.2" right="0.2" top="0.25" bottom="0.25" header="0.3" footer="0.3"/>
  <pageSetup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0"/>
  <sheetViews>
    <sheetView topLeftCell="C1" workbookViewId="0">
      <selection activeCell="G8" sqref="G8"/>
    </sheetView>
  </sheetViews>
  <sheetFormatPr defaultRowHeight="15" x14ac:dyDescent="0.25"/>
  <cols>
    <col min="1" max="1" width="11.140625" bestFit="1" customWidth="1"/>
    <col min="2" max="3" width="63.42578125" customWidth="1"/>
    <col min="5" max="5" width="20.85546875" customWidth="1"/>
    <col min="6" max="7" width="17.140625" style="26" customWidth="1"/>
    <col min="8" max="8" width="17.140625" customWidth="1"/>
    <col min="14" max="14" width="53.85546875" customWidth="1"/>
    <col min="15" max="15" width="48.140625" customWidth="1"/>
  </cols>
  <sheetData>
    <row r="1" spans="1:15" ht="23.25" x14ac:dyDescent="0.35">
      <c r="A1" s="145" t="s">
        <v>128</v>
      </c>
      <c r="B1" s="145"/>
      <c r="C1" s="127" t="s">
        <v>120</v>
      </c>
      <c r="D1" s="132">
        <v>0</v>
      </c>
      <c r="E1" s="100" t="s">
        <v>131</v>
      </c>
    </row>
    <row r="2" spans="1:15" ht="24" thickBot="1" x14ac:dyDescent="0.4">
      <c r="A2" s="144" t="s">
        <v>130</v>
      </c>
      <c r="B2" s="144"/>
      <c r="C2" s="144"/>
      <c r="E2" t="s">
        <v>74</v>
      </c>
    </row>
    <row r="3" spans="1:15" ht="20.25" thickTop="1" thickBot="1" x14ac:dyDescent="0.35">
      <c r="A3" s="1" t="s">
        <v>0</v>
      </c>
      <c r="B3" s="1" t="s">
        <v>1</v>
      </c>
      <c r="C3" s="12" t="s">
        <v>67</v>
      </c>
      <c r="E3" s="28" t="s">
        <v>76</v>
      </c>
      <c r="F3" s="28" t="s">
        <v>78</v>
      </c>
      <c r="G3" s="28" t="s">
        <v>94</v>
      </c>
      <c r="H3" s="28" t="s">
        <v>113</v>
      </c>
      <c r="M3" s="14" t="s">
        <v>70</v>
      </c>
      <c r="N3" s="14" t="s">
        <v>71</v>
      </c>
      <c r="O3" s="14" t="s">
        <v>67</v>
      </c>
    </row>
    <row r="4" spans="1:15" ht="19.5" thickTop="1" x14ac:dyDescent="0.3">
      <c r="A4" s="126">
        <v>1000</v>
      </c>
      <c r="B4" s="3" t="str">
        <f>IFERROR(VLOOKUP(A4,MasterList!$A$1:$B$62,2,FALSE),"")</f>
        <v>Instruction</v>
      </c>
      <c r="C4" s="13" t="str">
        <f t="shared" ref="C4:C21" si="0">A4&amp;" - "&amp;B4</f>
        <v>1000 - Instruction</v>
      </c>
      <c r="E4" s="53" t="s">
        <v>124</v>
      </c>
      <c r="F4" s="128"/>
      <c r="G4" s="54">
        <v>0.15</v>
      </c>
      <c r="H4" s="53" t="s">
        <v>129</v>
      </c>
      <c r="M4" s="10">
        <v>100</v>
      </c>
      <c r="N4" s="11" t="s">
        <v>68</v>
      </c>
      <c r="O4" s="11" t="str">
        <f>M4&amp;" - "&amp;N4</f>
        <v>100 - Salaries</v>
      </c>
    </row>
    <row r="5" spans="1:15" ht="18.75" x14ac:dyDescent="0.3">
      <c r="A5" s="126">
        <v>2110</v>
      </c>
      <c r="B5" s="3" t="str">
        <f>IFERROR(VLOOKUP(A5,MasterList!$A$1:$B$62,2,FALSE),"")</f>
        <v>Attendance and Social Work Services</v>
      </c>
      <c r="C5" s="13" t="str">
        <f t="shared" si="0"/>
        <v>2110 - Attendance and Social Work Services</v>
      </c>
      <c r="E5" s="55" t="s">
        <v>125</v>
      </c>
      <c r="F5" s="129"/>
      <c r="G5" s="56">
        <v>0.15</v>
      </c>
      <c r="H5" s="131"/>
      <c r="M5" s="10">
        <v>200</v>
      </c>
      <c r="N5" s="11" t="s">
        <v>69</v>
      </c>
      <c r="O5" s="11" t="str">
        <f t="shared" ref="O5:O13" si="1">M5&amp;" - "&amp;N5</f>
        <v>200 - Employee Benefits</v>
      </c>
    </row>
    <row r="6" spans="1:15" ht="37.5" x14ac:dyDescent="0.3">
      <c r="A6" s="52">
        <v>2120</v>
      </c>
      <c r="B6" s="3" t="str">
        <f>IFERROR(VLOOKUP(A6,MasterList!$A$1:$B$62,2,FALSE),"")</f>
        <v>Guidance Services</v>
      </c>
      <c r="C6" s="13" t="str">
        <f t="shared" si="0"/>
        <v>2120 - Guidance Services</v>
      </c>
      <c r="E6" s="55" t="s">
        <v>126</v>
      </c>
      <c r="F6" s="129"/>
      <c r="G6" s="130">
        <v>0</v>
      </c>
      <c r="H6" s="131"/>
      <c r="M6" s="10">
        <v>300</v>
      </c>
      <c r="N6" s="11" t="s">
        <v>54</v>
      </c>
      <c r="O6" s="11" t="str">
        <f t="shared" si="1"/>
        <v>300 - Purchased Professional and Technical Services</v>
      </c>
    </row>
    <row r="7" spans="1:15" ht="18.75" x14ac:dyDescent="0.3">
      <c r="A7" s="126">
        <v>2190</v>
      </c>
      <c r="B7" s="3" t="str">
        <f>IFERROR(VLOOKUP(A7,MasterList!$A$1:$B$62,2,FALSE),"")</f>
        <v>Other Support Services - Students</v>
      </c>
      <c r="C7" s="13" t="str">
        <f t="shared" si="0"/>
        <v>2190 - Other Support Services - Students</v>
      </c>
      <c r="E7" s="55" t="s">
        <v>127</v>
      </c>
      <c r="F7" s="129"/>
      <c r="G7" s="130">
        <v>0</v>
      </c>
      <c r="H7" s="131"/>
      <c r="M7" s="10">
        <v>400</v>
      </c>
      <c r="N7" s="11" t="s">
        <v>55</v>
      </c>
      <c r="O7" s="11" t="str">
        <f t="shared" si="1"/>
        <v>400 - Purchased Property Services</v>
      </c>
    </row>
    <row r="8" spans="1:15" ht="18.75" x14ac:dyDescent="0.3">
      <c r="A8" s="126">
        <v>2212</v>
      </c>
      <c r="B8" s="3" t="str">
        <f>IFERROR(VLOOKUP(A8,MasterList!$A$1:$B$62,2,FALSE),"")</f>
        <v>Instruction and Curriculum Development</v>
      </c>
      <c r="C8" s="13" t="str">
        <f t="shared" si="0"/>
        <v>2212 - Instruction and Curriculum Development</v>
      </c>
      <c r="E8" s="67"/>
      <c r="F8" s="57"/>
      <c r="G8" s="57"/>
      <c r="H8" s="131"/>
      <c r="M8" s="10">
        <v>500</v>
      </c>
      <c r="N8" s="11" t="s">
        <v>56</v>
      </c>
      <c r="O8" s="11" t="str">
        <f t="shared" si="1"/>
        <v>500 - Other Purchased Services</v>
      </c>
    </row>
    <row r="9" spans="1:15" ht="18.75" x14ac:dyDescent="0.3">
      <c r="A9" s="126">
        <v>2213</v>
      </c>
      <c r="B9" s="3" t="str">
        <f>IFERROR(VLOOKUP(A9,MasterList!$A$1:$B$62,2,FALSE),"")</f>
        <v>Instructional Staff Training</v>
      </c>
      <c r="C9" s="13" t="str">
        <f t="shared" si="0"/>
        <v>2213 - Instructional Staff Training</v>
      </c>
      <c r="E9" s="67"/>
      <c r="F9" s="57"/>
      <c r="G9" s="57"/>
      <c r="H9" s="131"/>
      <c r="M9" s="10">
        <v>600</v>
      </c>
      <c r="N9" s="11" t="s">
        <v>57</v>
      </c>
      <c r="O9" s="11" t="str">
        <f t="shared" si="1"/>
        <v>600 - Supplies</v>
      </c>
    </row>
    <row r="10" spans="1:15" ht="18.75" x14ac:dyDescent="0.3">
      <c r="A10" s="126">
        <v>2219</v>
      </c>
      <c r="B10" s="3" t="str">
        <f>IFERROR(VLOOKUP(A10,MasterList!$A$1:$B$62,2,FALSE),"")</f>
        <v>Other Improvement of Instruction Services</v>
      </c>
      <c r="C10" s="13" t="str">
        <f t="shared" si="0"/>
        <v>2219 - Other Improvement of Instruction Services</v>
      </c>
      <c r="E10" s="67"/>
      <c r="F10" s="57"/>
      <c r="G10" s="57"/>
      <c r="H10" s="131"/>
      <c r="M10" s="10">
        <v>700</v>
      </c>
      <c r="N10" s="11" t="s">
        <v>58</v>
      </c>
      <c r="O10" s="11" t="str">
        <f t="shared" si="1"/>
        <v>700 - Property</v>
      </c>
    </row>
    <row r="11" spans="1:15" ht="18.75" x14ac:dyDescent="0.3">
      <c r="A11" s="126">
        <v>2230</v>
      </c>
      <c r="B11" s="3" t="str">
        <f>IFERROR(VLOOKUP(A11,MasterList!$A$1:$B$62,2,FALSE),"")</f>
        <v>Instruction - Related Technology</v>
      </c>
      <c r="C11" s="13" t="str">
        <f t="shared" si="0"/>
        <v>2230 - Instruction - Related Technology</v>
      </c>
      <c r="E11" s="67"/>
      <c r="F11" s="57"/>
      <c r="G11" s="57"/>
      <c r="H11" s="131"/>
      <c r="M11" s="10">
        <v>730</v>
      </c>
      <c r="N11" s="11" t="s">
        <v>59</v>
      </c>
      <c r="O11" s="11" t="str">
        <f t="shared" si="1"/>
        <v>730 - Equipment</v>
      </c>
    </row>
    <row r="12" spans="1:15" ht="18.75" x14ac:dyDescent="0.3">
      <c r="A12" s="126">
        <v>2240</v>
      </c>
      <c r="B12" s="3" t="str">
        <f>IFERROR(VLOOKUP(A12,MasterList!$A$1:$B$62,2,FALSE),"")</f>
        <v>Academic Student Assessment</v>
      </c>
      <c r="C12" s="13" t="str">
        <f t="shared" si="0"/>
        <v>2240 - Academic Student Assessment</v>
      </c>
      <c r="E12" s="67"/>
      <c r="F12" s="57"/>
      <c r="G12" s="57"/>
      <c r="H12" s="67"/>
      <c r="M12" s="10">
        <v>800</v>
      </c>
      <c r="N12" s="11" t="s">
        <v>60</v>
      </c>
      <c r="O12" s="11" t="str">
        <f t="shared" si="1"/>
        <v>800 - Debt Service and Miscellaneous</v>
      </c>
    </row>
    <row r="13" spans="1:15" ht="18.75" x14ac:dyDescent="0.3">
      <c r="A13" s="126">
        <v>2290</v>
      </c>
      <c r="B13" s="3" t="str">
        <f>IFERROR(VLOOKUP(A13,MasterList!$A$1:$B$62,2,FALSE),"")</f>
        <v>Other Support Services - Instructional Staff</v>
      </c>
      <c r="C13" s="13" t="str">
        <f t="shared" si="0"/>
        <v>2290 - Other Support Services - Instructional Staff</v>
      </c>
      <c r="E13" s="67"/>
      <c r="F13" s="57"/>
      <c r="G13" s="57"/>
      <c r="H13" s="67"/>
      <c r="M13" s="10">
        <v>900</v>
      </c>
      <c r="N13" s="11" t="s">
        <v>61</v>
      </c>
      <c r="O13" s="11" t="str">
        <f t="shared" si="1"/>
        <v>900 - Other Items</v>
      </c>
    </row>
    <row r="14" spans="1:15" ht="18.75" x14ac:dyDescent="0.3">
      <c r="A14" s="52">
        <v>2410</v>
      </c>
      <c r="B14" s="3" t="str">
        <f>IFERROR(VLOOKUP(A14,MasterList!$A$1:$B$62,2,FALSE),"")</f>
        <v>Office of the Principal</v>
      </c>
      <c r="C14" s="13" t="str">
        <f t="shared" si="0"/>
        <v>2410 - Office of the Principal</v>
      </c>
      <c r="E14" s="67"/>
      <c r="F14" s="57"/>
      <c r="G14" s="57"/>
      <c r="H14" s="67"/>
    </row>
    <row r="15" spans="1:15" ht="18.75" x14ac:dyDescent="0.3">
      <c r="A15" s="126">
        <v>2495</v>
      </c>
      <c r="B15" s="3" t="str">
        <f>IFERROR(VLOOKUP(A15,MasterList!$A$1:$B$62,2,FALSE),"")</f>
        <v>Administration of Grants</v>
      </c>
      <c r="C15" s="13" t="str">
        <f t="shared" si="0"/>
        <v>2495 - Administration of Grants</v>
      </c>
      <c r="E15" s="67"/>
      <c r="F15" s="57"/>
      <c r="G15" s="57"/>
      <c r="H15" s="67"/>
    </row>
    <row r="16" spans="1:15" ht="18.75" x14ac:dyDescent="0.3">
      <c r="A16" s="126">
        <v>2570</v>
      </c>
      <c r="B16" s="3" t="str">
        <f>IFERROR(VLOOKUP(A16,MasterList!$A$1:$B$62,2,FALSE),"")</f>
        <v>Personnel Services</v>
      </c>
      <c r="C16" s="13" t="str">
        <f t="shared" si="0"/>
        <v>2570 - Personnel Services</v>
      </c>
      <c r="E16" s="67"/>
      <c r="F16" s="57"/>
      <c r="G16" s="57"/>
      <c r="H16" s="67"/>
    </row>
    <row r="17" spans="1:8" ht="18.75" x14ac:dyDescent="0.3">
      <c r="A17" s="126">
        <v>2600</v>
      </c>
      <c r="B17" s="3" t="str">
        <f>IFERROR(VLOOKUP(A17,MasterList!$A$1:$B$62,2,FALSE),"")</f>
        <v>Operation and Maintenance of Plant</v>
      </c>
      <c r="C17" s="13" t="str">
        <f t="shared" si="0"/>
        <v>2600 - Operation and Maintenance of Plant</v>
      </c>
      <c r="E17" s="67"/>
      <c r="F17" s="57"/>
      <c r="G17" s="57"/>
      <c r="H17" s="67"/>
    </row>
    <row r="18" spans="1:8" ht="18.75" x14ac:dyDescent="0.3">
      <c r="A18" s="126">
        <v>2680</v>
      </c>
      <c r="B18" s="3" t="str">
        <f>IFERROR(VLOOKUP(A18,MasterList!$A$1:$B$62,2,FALSE),"")</f>
        <v>Other Operation and Maintenance of Plant</v>
      </c>
      <c r="C18" s="13" t="str">
        <f t="shared" si="0"/>
        <v>2680 - Other Operation and Maintenance of Plant</v>
      </c>
      <c r="E18" s="67"/>
      <c r="F18" s="57"/>
      <c r="G18" s="57"/>
      <c r="H18" s="67"/>
    </row>
    <row r="19" spans="1:8" ht="37.5" x14ac:dyDescent="0.3">
      <c r="A19" s="126">
        <v>2715</v>
      </c>
      <c r="B19" s="3" t="str">
        <f>IFERROR(VLOOKUP(A19,MasterList!$A$1:$B$62,2,FALSE),"")</f>
        <v>Transportation -Field Trips (Education Related)</v>
      </c>
      <c r="C19" s="13" t="str">
        <f t="shared" si="0"/>
        <v>2715 - Transportation -Field Trips (Education Related)</v>
      </c>
      <c r="E19" s="67"/>
      <c r="F19" s="57"/>
      <c r="G19" s="57"/>
      <c r="H19" s="67"/>
    </row>
    <row r="20" spans="1:8" ht="37.5" x14ac:dyDescent="0.3">
      <c r="A20" s="126">
        <v>2790</v>
      </c>
      <c r="B20" s="3" t="str">
        <f>IFERROR(VLOOKUP(A20,MasterList!$A$1:$B$62,2,FALSE),"")</f>
        <v>Transportation -Other Student Transportation Services</v>
      </c>
      <c r="C20" s="13" t="str">
        <f t="shared" si="0"/>
        <v>2790 - Transportation -Other Student Transportation Services</v>
      </c>
      <c r="E20" s="67"/>
      <c r="F20" s="57"/>
      <c r="G20" s="57"/>
      <c r="H20" s="67"/>
    </row>
    <row r="21" spans="1:8" ht="18.75" x14ac:dyDescent="0.3">
      <c r="A21" s="126">
        <v>2900</v>
      </c>
      <c r="B21" s="3" t="str">
        <f>IFERROR(VLOOKUP(A21,MasterList!$A$1:$B$62,2,FALSE),"")</f>
        <v>Other Support Services</v>
      </c>
      <c r="C21" s="13" t="str">
        <f t="shared" si="0"/>
        <v>2900 - Other Support Services</v>
      </c>
      <c r="E21" s="67"/>
      <c r="F21" s="57"/>
      <c r="G21" s="57"/>
      <c r="H21" s="67"/>
    </row>
    <row r="22" spans="1:8" ht="18.75" x14ac:dyDescent="0.3">
      <c r="A22" s="52"/>
      <c r="B22" s="3" t="str">
        <f>IFERROR(VLOOKUP(A22,MasterList!$A$1:$B$62,2,FALSE),"")</f>
        <v/>
      </c>
      <c r="C22" s="13" t="str">
        <f t="shared" ref="C22:C29" si="2">A22&amp;" - "&amp;B22</f>
        <v xml:space="preserve"> - </v>
      </c>
      <c r="E22" s="67"/>
      <c r="F22" s="57"/>
      <c r="G22" s="57"/>
      <c r="H22" s="67"/>
    </row>
    <row r="23" spans="1:8" ht="18.75" x14ac:dyDescent="0.3">
      <c r="A23" s="52"/>
      <c r="B23" s="3" t="str">
        <f>IFERROR(VLOOKUP(A23,MasterList!$A$1:$B$62,2,FALSE),"")</f>
        <v/>
      </c>
      <c r="C23" s="13" t="str">
        <f t="shared" si="2"/>
        <v xml:space="preserve"> - </v>
      </c>
      <c r="E23" s="67"/>
      <c r="F23" s="57"/>
      <c r="G23" s="57"/>
      <c r="H23" s="67"/>
    </row>
    <row r="24" spans="1:8" ht="18.75" x14ac:dyDescent="0.3">
      <c r="A24" s="52"/>
      <c r="B24" s="3" t="str">
        <f>IFERROR(VLOOKUP(A24,MasterList!$A$1:$B$62,2,FALSE),"")</f>
        <v/>
      </c>
      <c r="C24" s="13" t="str">
        <f t="shared" si="2"/>
        <v xml:space="preserve"> - </v>
      </c>
      <c r="E24" s="67"/>
      <c r="F24" s="57"/>
      <c r="G24" s="57"/>
      <c r="H24" s="67"/>
    </row>
    <row r="25" spans="1:8" ht="18.75" x14ac:dyDescent="0.3">
      <c r="A25" s="52"/>
      <c r="B25" s="3" t="str">
        <f>IFERROR(VLOOKUP(A25,MasterList!$A$1:$B$62,2,FALSE),"")</f>
        <v/>
      </c>
      <c r="C25" s="13" t="str">
        <f t="shared" si="2"/>
        <v xml:space="preserve"> - </v>
      </c>
      <c r="E25" s="67"/>
      <c r="F25" s="57"/>
      <c r="G25" s="57"/>
      <c r="H25" s="67"/>
    </row>
    <row r="26" spans="1:8" ht="18.75" x14ac:dyDescent="0.3">
      <c r="A26" s="52"/>
      <c r="B26" s="3" t="str">
        <f>IFERROR(VLOOKUP(A26,MasterList!$A$1:$B$62,2,FALSE),"")</f>
        <v/>
      </c>
      <c r="C26" s="13" t="str">
        <f t="shared" si="2"/>
        <v xml:space="preserve"> - </v>
      </c>
    </row>
    <row r="27" spans="1:8" ht="18.75" x14ac:dyDescent="0.3">
      <c r="A27" s="52"/>
      <c r="B27" s="3" t="str">
        <f>IFERROR(VLOOKUP(A27,MasterList!$A$1:$B$62,2,FALSE),"")</f>
        <v/>
      </c>
      <c r="C27" s="13" t="str">
        <f t="shared" si="2"/>
        <v xml:space="preserve"> - </v>
      </c>
    </row>
    <row r="28" spans="1:8" ht="18.75" x14ac:dyDescent="0.3">
      <c r="A28" s="52"/>
      <c r="B28" s="3" t="str">
        <f>IFERROR(VLOOKUP(A28,MasterList!$A$1:$B$62,2,FALSE),"")</f>
        <v/>
      </c>
      <c r="C28" s="13" t="str">
        <f t="shared" si="2"/>
        <v xml:space="preserve"> - </v>
      </c>
    </row>
    <row r="29" spans="1:8" ht="18.75" x14ac:dyDescent="0.3">
      <c r="A29" s="52"/>
      <c r="B29" s="3" t="str">
        <f>IFERROR(VLOOKUP(A29,MasterList!$A$1:$B$62,2,FALSE),"")</f>
        <v/>
      </c>
      <c r="C29" s="13" t="str">
        <f t="shared" si="2"/>
        <v xml:space="preserve"> - </v>
      </c>
    </row>
    <row r="30" spans="1:8" ht="18.75" x14ac:dyDescent="0.3">
      <c r="A30" s="52"/>
      <c r="B30" s="3" t="str">
        <f>IFERROR(VLOOKUP(A30,MasterList!$A$1:$B$62,2,FALSE),"")</f>
        <v/>
      </c>
      <c r="C30" s="13" t="str">
        <f t="shared" ref="C30" si="3">A30&amp;" - "&amp;B30</f>
        <v xml:space="preserve"> - </v>
      </c>
    </row>
  </sheetData>
  <mergeCells count="2">
    <mergeCell ref="A2:C2"/>
    <mergeCell ref="A1:B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800-000000000000}">
          <x14:formula1>
            <xm:f>MasterList!$A$2:$A$63</xm:f>
          </x14:formula1>
          <xm:sqref>A22:A30</xm:sqref>
        </x14:dataValidation>
        <x14:dataValidation type="list" allowBlank="1" showInputMessage="1" showErrorMessage="1" xr:uid="{F435E892-7B95-45DE-AF44-A090731E3EB5}">
          <x14:formula1>
            <xm:f>'F:\Adult Education and Literacy\Grants\FY20 General and Templates\[FY20.AEL.Sample Budget.xlsx]MasterList'!#REF!</xm:f>
          </x14:formula1>
          <xm:sqref>A4:A19</xm:sqref>
        </x14:dataValidation>
        <x14:dataValidation type="list" allowBlank="1" showInputMessage="1" showErrorMessage="1" xr:uid="{BDFB64F5-36BA-4974-B099-E717A6C57C38}">
          <x14:formula1>
            <xm:f>'F:\Adult Education and Literacy\Grants\FY20 General and Templates\[5.23.19.AEL.State.FY20 Budget Template.xlsx]MasterList'!#REF!</xm:f>
          </x14:formula1>
          <xm:sqref>A20:A21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98B5988A852C4DBB11E282D575DB36" ma:contentTypeVersion="10" ma:contentTypeDescription="Create a new document." ma:contentTypeScope="" ma:versionID="c7599ebea0ce28480ef1dd6f89c42a9d">
  <xsd:schema xmlns:xsd="http://www.w3.org/2001/XMLSchema" xmlns:xs="http://www.w3.org/2001/XMLSchema" xmlns:p="http://schemas.microsoft.com/office/2006/metadata/properties" xmlns:ns2="3cfe686b-f520-40a1-8423-e0444a61d06f" xmlns:ns3="2039a670-5f3d-4a46-b3fd-f00d678c3512" targetNamespace="http://schemas.microsoft.com/office/2006/metadata/properties" ma:root="true" ma:fieldsID="f185bc23bf3bf9a3e5f2e564b6cb751e" ns2:_="" ns3:_="">
    <xsd:import namespace="3cfe686b-f520-40a1-8423-e0444a61d06f"/>
    <xsd:import namespace="2039a670-5f3d-4a46-b3fd-f00d678c35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fe686b-f520-40a1-8423-e0444a61d0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39a670-5f3d-4a46-b3fd-f00d678c35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8222B7-33F3-41E3-8BA5-5028F821E5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fe686b-f520-40a1-8423-e0444a61d06f"/>
    <ds:schemaRef ds:uri="2039a670-5f3d-4a46-b3fd-f00d678c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01110E-2595-4E0C-9307-8DEA4E604541}">
  <ds:schemaRefs>
    <ds:schemaRef ds:uri="2039a670-5f3d-4a46-b3fd-f00d678c3512"/>
    <ds:schemaRef ds:uri="http://purl.org/dc/dcmitype/"/>
    <ds:schemaRef ds:uri="http://schemas.microsoft.com/office/infopath/2007/PartnerControls"/>
    <ds:schemaRef ds:uri="3cfe686b-f520-40a1-8423-e0444a61d06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CE41B11-F2CF-4D59-902D-F905FD4DAA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Budget</vt:lpstr>
      <vt:lpstr>3240 - Gen Fund</vt:lpstr>
      <vt:lpstr>3272 - ADP</vt:lpstr>
      <vt:lpstr>4240 - Fed Basic</vt:lpstr>
      <vt:lpstr>4240 - IELCE</vt:lpstr>
      <vt:lpstr>Summary</vt:lpstr>
      <vt:lpstr>BudgetForm-Other</vt:lpstr>
      <vt:lpstr>Site Summary</vt:lpstr>
      <vt:lpstr>Codes</vt:lpstr>
      <vt:lpstr>MasterList</vt:lpstr>
      <vt:lpstr>Sheet1</vt:lpstr>
      <vt:lpstr>Budget1</vt:lpstr>
      <vt:lpstr>'3240 - Gen Fund'!Print_Area</vt:lpstr>
      <vt:lpstr>'3272 - ADP'!Print_Area</vt:lpstr>
      <vt:lpstr>'4240 - Fed Basic'!Print_Area</vt:lpstr>
      <vt:lpstr>'4240 - IELCE'!Print_Area</vt:lpstr>
      <vt:lpstr>'BudgetForm-Other'!Print_Area</vt:lpstr>
      <vt:lpstr>Summary!Print_Area</vt:lpstr>
    </vt:vector>
  </TitlesOfParts>
  <Company>Vermont Agency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AEL FY21 Budget Proposal Template</dc:title>
  <dc:creator>Vermont Agency of Education</dc:creator>
  <cp:lastModifiedBy>Scott, Miranda</cp:lastModifiedBy>
  <cp:lastPrinted>2019-05-22T12:06:09Z</cp:lastPrinted>
  <dcterms:created xsi:type="dcterms:W3CDTF">2018-04-02T12:05:43Z</dcterms:created>
  <dcterms:modified xsi:type="dcterms:W3CDTF">2020-02-04T21:31:20Z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0x0101009A98B5988A852C4DBB11E282D575DB36</vt:lpwstr>
  </property>
</Properties>
</file>