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zanne.Sprague\Downloads\"/>
    </mc:Choice>
  </mc:AlternateContent>
  <xr:revisionPtr revIDLastSave="0" documentId="13_ncr:1_{49E2F6EF-1937-41DE-B7CC-DE252119CC90}" xr6:coauthVersionLast="47" xr6:coauthVersionMax="47" xr10:uidLastSave="{00000000-0000-0000-0000-000000000000}"/>
  <bookViews>
    <workbookView xWindow="-120" yWindow="-120" windowWidth="19440" windowHeight="14880" xr2:uid="{512A97E3-2861-4B53-BAE7-DF33388D1182}"/>
  </bookViews>
  <sheets>
    <sheet name="v05 ADM vs v04" sheetId="1" r:id="rId1"/>
    <sheet name="v05 FPL vs v04" sheetId="2" r:id="rId2"/>
    <sheet name="Sheet3" sheetId="3" r:id="rId3"/>
  </sheets>
  <definedNames>
    <definedName name="_xlnm._FilterDatabase" localSheetId="0" hidden="1">'v05 ADM vs v04'!$A$16:$AA$24</definedName>
    <definedName name="_xlnm._FilterDatabase" localSheetId="1" hidden="1">'v05 FPL vs v04'!$A$16:$AA$515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14" i="2" l="1"/>
  <c r="AA512" i="2"/>
  <c r="AA510" i="2"/>
  <c r="AA509" i="2"/>
  <c r="AA506" i="2"/>
  <c r="AA503" i="2"/>
  <c r="AA502" i="2"/>
  <c r="AA500" i="2"/>
  <c r="AA499" i="2"/>
  <c r="AA498" i="2"/>
  <c r="AA497" i="2"/>
  <c r="AA495" i="2"/>
  <c r="AA493" i="2"/>
  <c r="AA492" i="2"/>
  <c r="AA489" i="2"/>
  <c r="AA486" i="2"/>
  <c r="AA485" i="2"/>
  <c r="AA483" i="2"/>
  <c r="AA481" i="2"/>
  <c r="AA480" i="2"/>
  <c r="AA478" i="2"/>
  <c r="AA475" i="2"/>
  <c r="AA470" i="2"/>
  <c r="AA468" i="2"/>
  <c r="AA465" i="2"/>
  <c r="AA464" i="2"/>
  <c r="AA463" i="2"/>
  <c r="AA461" i="2"/>
  <c r="AA460" i="2"/>
  <c r="AA458" i="2"/>
  <c r="AA456" i="2"/>
  <c r="AA450" i="2"/>
  <c r="E449" i="2"/>
  <c r="E448" i="2"/>
  <c r="E442" i="2"/>
  <c r="E441" i="2"/>
  <c r="AA438" i="2"/>
  <c r="E436" i="2"/>
  <c r="E435" i="2"/>
  <c r="E434" i="2"/>
  <c r="E433" i="2"/>
  <c r="E432" i="2"/>
  <c r="E431" i="2"/>
  <c r="E430" i="2"/>
  <c r="AA427" i="2"/>
  <c r="AA424" i="2"/>
  <c r="AA423" i="2"/>
  <c r="AA421" i="2"/>
  <c r="AA419" i="2"/>
  <c r="AA417" i="2"/>
  <c r="AA416" i="2"/>
  <c r="E412" i="2"/>
  <c r="E411" i="2"/>
  <c r="E410" i="2"/>
  <c r="E409" i="2"/>
  <c r="AA408" i="2"/>
  <c r="AA407" i="2"/>
  <c r="AA405" i="2"/>
  <c r="E403" i="2"/>
  <c r="E402" i="2"/>
  <c r="AA398" i="2"/>
  <c r="AA397" i="2"/>
  <c r="AA395" i="2"/>
  <c r="E393" i="2"/>
  <c r="E392" i="2"/>
  <c r="E391" i="2"/>
  <c r="E390" i="2"/>
  <c r="E389" i="2"/>
  <c r="E388" i="2"/>
  <c r="E387" i="2"/>
  <c r="E386" i="2"/>
  <c r="E385" i="2"/>
  <c r="E384" i="2"/>
  <c r="E383" i="2"/>
  <c r="AA382" i="2"/>
  <c r="AA380" i="2"/>
  <c r="AA378" i="2"/>
  <c r="AA377" i="2"/>
  <c r="AA376" i="2"/>
  <c r="AA375" i="2"/>
  <c r="AA374" i="2"/>
  <c r="AA368" i="2"/>
  <c r="AA366" i="2"/>
  <c r="AA363" i="2"/>
  <c r="AA359" i="2"/>
  <c r="AA358" i="2"/>
  <c r="AE48" i="2"/>
  <c r="AA350" i="2"/>
  <c r="AA349" i="2"/>
  <c r="AA348" i="2"/>
  <c r="AA346" i="2"/>
  <c r="AA345" i="2"/>
  <c r="E344" i="2"/>
  <c r="AA343" i="2"/>
  <c r="E343" i="2"/>
  <c r="E342" i="2"/>
  <c r="E341" i="2"/>
  <c r="AA340" i="2"/>
  <c r="AA336" i="2"/>
  <c r="E331" i="2"/>
  <c r="E330" i="2"/>
  <c r="E329" i="2"/>
  <c r="E328" i="2"/>
  <c r="E327" i="2"/>
  <c r="E326" i="2"/>
  <c r="E325" i="2"/>
  <c r="AA322" i="2"/>
  <c r="AA319" i="2"/>
  <c r="AA317" i="2"/>
  <c r="AA315" i="2"/>
  <c r="AA313" i="2"/>
  <c r="AA312" i="2"/>
  <c r="AA311" i="2"/>
  <c r="AA310" i="2"/>
  <c r="E302" i="2"/>
  <c r="E301" i="2"/>
  <c r="E300" i="2"/>
  <c r="E299" i="2"/>
  <c r="E298" i="2"/>
  <c r="AA297" i="2"/>
  <c r="AA295" i="2"/>
  <c r="AA294" i="2"/>
  <c r="AA292" i="2"/>
  <c r="AA289" i="2"/>
  <c r="AA286" i="2"/>
  <c r="AA283" i="2"/>
  <c r="AA282" i="2"/>
  <c r="AA280" i="2"/>
  <c r="AA277" i="2"/>
  <c r="AA274" i="2"/>
  <c r="AA272" i="2"/>
  <c r="AA271" i="2"/>
  <c r="AA269" i="2"/>
  <c r="AA268" i="2"/>
  <c r="AA266" i="2"/>
  <c r="AA264" i="2"/>
  <c r="AA263" i="2"/>
  <c r="AA262" i="2"/>
  <c r="AA258" i="2"/>
  <c r="AA255" i="2"/>
  <c r="AA254" i="2"/>
  <c r="AA251" i="2"/>
  <c r="AA249" i="2"/>
  <c r="AA246" i="2"/>
  <c r="AA245" i="2"/>
  <c r="AA244" i="2"/>
  <c r="AA241" i="2"/>
  <c r="E239" i="2"/>
  <c r="E238" i="2"/>
  <c r="AA237" i="2"/>
  <c r="AA234" i="2"/>
  <c r="AA232" i="2"/>
  <c r="AA231" i="2"/>
  <c r="AA228" i="2"/>
  <c r="AA227" i="2"/>
  <c r="E224" i="2"/>
  <c r="E223" i="2"/>
  <c r="AA222" i="2"/>
  <c r="AA221" i="2"/>
  <c r="AA220" i="2"/>
  <c r="E219" i="2"/>
  <c r="E218" i="2"/>
  <c r="E217" i="2"/>
  <c r="E216" i="2"/>
  <c r="E215" i="2"/>
  <c r="E214" i="2"/>
  <c r="E213" i="2"/>
  <c r="AA209" i="2"/>
  <c r="AA205" i="2"/>
  <c r="AA203" i="2"/>
  <c r="E202" i="2"/>
  <c r="E201" i="2"/>
  <c r="E200" i="2"/>
  <c r="AA199" i="2"/>
  <c r="AA196" i="2"/>
  <c r="AA195" i="2"/>
  <c r="AE36" i="2"/>
  <c r="AA190" i="2"/>
  <c r="AA188" i="2"/>
  <c r="AA186" i="2"/>
  <c r="E185" i="2"/>
  <c r="E184" i="2"/>
  <c r="E183" i="2"/>
  <c r="AA181" i="2"/>
  <c r="AA180" i="2"/>
  <c r="E179" i="2"/>
  <c r="E178" i="2"/>
  <c r="E177" i="2"/>
  <c r="E176" i="2"/>
  <c r="AA175" i="2"/>
  <c r="E175" i="2"/>
  <c r="E174" i="2"/>
  <c r="AA173" i="2"/>
  <c r="AA172" i="2"/>
  <c r="AA170" i="2"/>
  <c r="AA169" i="2"/>
  <c r="AA164" i="2"/>
  <c r="AA162" i="2"/>
  <c r="AA161" i="2"/>
  <c r="AA159" i="2"/>
  <c r="AA158" i="2"/>
  <c r="AA157" i="2"/>
  <c r="AA156" i="2"/>
  <c r="AA155" i="2"/>
  <c r="AA154" i="2"/>
  <c r="AA153" i="2"/>
  <c r="AA143" i="2"/>
  <c r="AA142" i="2"/>
  <c r="AA141" i="2"/>
  <c r="AA140" i="2"/>
  <c r="AA139" i="2"/>
  <c r="AA137" i="2"/>
  <c r="AA136" i="2"/>
  <c r="AA134" i="2"/>
  <c r="AA133" i="2"/>
  <c r="AA131" i="2"/>
  <c r="AA123" i="2"/>
  <c r="AA120" i="2"/>
  <c r="AA119" i="2"/>
  <c r="AA117" i="2"/>
  <c r="AA116" i="2"/>
  <c r="AA115" i="2"/>
  <c r="AA114" i="2"/>
  <c r="AA113" i="2"/>
  <c r="AA106" i="2"/>
  <c r="AA103" i="2"/>
  <c r="AA102" i="2"/>
  <c r="AA100" i="2"/>
  <c r="AE22" i="2"/>
  <c r="AA99" i="2"/>
  <c r="AA96" i="2"/>
  <c r="AA93" i="2"/>
  <c r="AA92" i="2"/>
  <c r="AA91" i="2"/>
  <c r="AA90" i="2"/>
  <c r="AA89" i="2"/>
  <c r="AA88" i="2"/>
  <c r="AA87" i="2"/>
  <c r="AA86" i="2"/>
  <c r="AA85" i="2"/>
  <c r="AA84" i="2"/>
  <c r="AA82" i="2"/>
  <c r="AA80" i="2"/>
  <c r="AA78" i="2"/>
  <c r="E77" i="2"/>
  <c r="E76" i="2"/>
  <c r="E75" i="2"/>
  <c r="E74" i="2"/>
  <c r="AA73" i="2"/>
  <c r="AA72" i="2"/>
  <c r="AA70" i="2"/>
  <c r="AA69" i="2"/>
  <c r="AE68" i="2"/>
  <c r="AC68" i="2"/>
  <c r="AA68" i="2"/>
  <c r="AC67" i="2"/>
  <c r="AE67" i="2"/>
  <c r="AE66" i="2"/>
  <c r="AC66" i="2"/>
  <c r="AA66" i="2"/>
  <c r="AE65" i="2"/>
  <c r="AC65" i="2"/>
  <c r="AA65" i="2"/>
  <c r="AC64" i="2"/>
  <c r="AE64" i="2"/>
  <c r="AA64" i="2"/>
  <c r="AC63" i="2"/>
  <c r="AE63" i="2"/>
  <c r="AA63" i="2"/>
  <c r="AC62" i="2"/>
  <c r="AE62" i="2"/>
  <c r="AA62" i="2"/>
  <c r="AE61" i="2"/>
  <c r="AC61" i="2"/>
  <c r="AA61" i="2"/>
  <c r="AC60" i="2"/>
  <c r="AE60" i="2"/>
  <c r="E60" i="2"/>
  <c r="AC59" i="2"/>
  <c r="AE59" i="2"/>
  <c r="E59" i="2"/>
  <c r="AC58" i="2"/>
  <c r="AE58" i="2"/>
  <c r="E58" i="2"/>
  <c r="AC57" i="2"/>
  <c r="AE57" i="2"/>
  <c r="AA57" i="2"/>
  <c r="E57" i="2"/>
  <c r="AC56" i="2"/>
  <c r="E56" i="2"/>
  <c r="E55" i="2"/>
  <c r="AE54" i="2"/>
  <c r="AC54" i="2"/>
  <c r="AA54" i="2"/>
  <c r="AC53" i="2"/>
  <c r="AC52" i="2"/>
  <c r="AE52" i="2"/>
  <c r="AC51" i="2"/>
  <c r="AA51" i="2"/>
  <c r="AE50" i="2"/>
  <c r="AC50" i="2"/>
  <c r="AA50" i="2"/>
  <c r="AE49" i="2"/>
  <c r="AC49" i="2"/>
  <c r="AC48" i="2"/>
  <c r="AA48" i="2"/>
  <c r="AC47" i="2"/>
  <c r="AA47" i="2"/>
  <c r="AC46" i="2"/>
  <c r="AA46" i="2"/>
  <c r="AC45" i="2"/>
  <c r="AE45" i="2"/>
  <c r="AA45" i="2"/>
  <c r="AC44" i="2"/>
  <c r="AA44" i="2"/>
  <c r="AC43" i="2"/>
  <c r="AE43" i="2"/>
  <c r="AA43" i="2"/>
  <c r="AC42" i="2"/>
  <c r="AE42" i="2"/>
  <c r="AA42" i="2"/>
  <c r="AE41" i="2"/>
  <c r="AA41" i="2"/>
  <c r="AC40" i="2"/>
  <c r="AE40" i="2"/>
  <c r="AA40" i="2"/>
  <c r="AE39" i="2"/>
  <c r="AC39" i="2"/>
  <c r="AA39" i="2"/>
  <c r="AE37" i="2"/>
  <c r="AC37" i="2"/>
  <c r="AC36" i="2"/>
  <c r="AA36" i="2"/>
  <c r="AC35" i="2"/>
  <c r="AE35" i="2"/>
  <c r="AC34" i="2"/>
  <c r="AA34" i="2"/>
  <c r="AC33" i="2"/>
  <c r="AA33" i="2"/>
  <c r="AC32" i="2"/>
  <c r="AE32" i="2"/>
  <c r="AA32" i="2"/>
  <c r="AC31" i="2"/>
  <c r="AE31" i="2"/>
  <c r="AA31" i="2"/>
  <c r="AC30" i="2"/>
  <c r="AE30" i="2"/>
  <c r="AA30" i="2"/>
  <c r="AE29" i="2"/>
  <c r="AC29" i="2"/>
  <c r="AA29" i="2"/>
  <c r="AC28" i="2"/>
  <c r="AE28" i="2"/>
  <c r="AA28" i="2"/>
  <c r="AA27" i="2"/>
  <c r="AE26" i="2"/>
  <c r="AC26" i="2"/>
  <c r="AE18" i="2"/>
  <c r="AA26" i="2"/>
  <c r="AE25" i="2"/>
  <c r="AC25" i="2"/>
  <c r="AA25" i="2"/>
  <c r="AC24" i="2"/>
  <c r="AE24" i="2"/>
  <c r="AC23" i="2"/>
  <c r="AE23" i="2"/>
  <c r="AA23" i="2"/>
  <c r="AC22" i="2"/>
  <c r="AA22" i="2"/>
  <c r="AC21" i="2"/>
  <c r="AC20" i="2"/>
  <c r="AA20" i="2"/>
  <c r="AE19" i="2"/>
  <c r="AC19" i="2"/>
  <c r="AA19" i="2"/>
  <c r="AG16" i="2"/>
  <c r="AC17" i="2"/>
  <c r="B16" i="2"/>
  <c r="C16" i="2" s="1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A333" i="2" l="1"/>
  <c r="AA352" i="2"/>
  <c r="AA370" i="2"/>
  <c r="AA18" i="2"/>
  <c r="AA97" i="2"/>
  <c r="AA150" i="2"/>
  <c r="AA15" i="2"/>
  <c r="AC18" i="2"/>
  <c r="AA53" i="2"/>
  <c r="O6" i="2"/>
  <c r="AA94" i="2"/>
  <c r="AA130" i="2"/>
  <c r="AA194" i="2"/>
  <c r="AA126" i="2"/>
  <c r="AA38" i="2"/>
  <c r="S3" i="2"/>
  <c r="AA104" i="2"/>
  <c r="AA171" i="2"/>
  <c r="AA197" i="2"/>
  <c r="O3" i="2"/>
  <c r="AA320" i="2"/>
  <c r="AA37" i="2"/>
  <c r="T4" i="2"/>
  <c r="S5" i="2"/>
  <c r="AA71" i="2"/>
  <c r="M6" i="2"/>
  <c r="K515" i="2"/>
  <c r="K13" i="2" s="1"/>
  <c r="AA101" i="2"/>
  <c r="AA110" i="2"/>
  <c r="AA111" i="2"/>
  <c r="AE27" i="2"/>
  <c r="AA151" i="2"/>
  <c r="AA198" i="2"/>
  <c r="AA35" i="2"/>
  <c r="AA67" i="2"/>
  <c r="AA98" i="2"/>
  <c r="AA107" i="2"/>
  <c r="AA127" i="2"/>
  <c r="AA128" i="2"/>
  <c r="AA147" i="2"/>
  <c r="AA168" i="2"/>
  <c r="AA17" i="2"/>
  <c r="AC41" i="2"/>
  <c r="V3" i="2"/>
  <c r="N515" i="2"/>
  <c r="N13" i="2" s="1"/>
  <c r="Q6" i="2"/>
  <c r="AA108" i="2"/>
  <c r="AA118" i="2"/>
  <c r="AA121" i="2"/>
  <c r="AA138" i="2"/>
  <c r="AA148" i="2"/>
  <c r="I517" i="2"/>
  <c r="W2" i="2"/>
  <c r="O518" i="2"/>
  <c r="R6" i="2"/>
  <c r="AA79" i="2"/>
  <c r="AA95" i="2"/>
  <c r="AA125" i="2"/>
  <c r="AA135" i="2"/>
  <c r="AA144" i="2"/>
  <c r="AA165" i="2"/>
  <c r="AA191" i="2"/>
  <c r="AA81" i="2"/>
  <c r="AE17" i="2"/>
  <c r="AA24" i="2"/>
  <c r="AC38" i="2"/>
  <c r="AC55" i="2"/>
  <c r="X3" i="2"/>
  <c r="S4" i="2"/>
  <c r="AA83" i="2"/>
  <c r="AA105" i="2"/>
  <c r="AA112" i="2"/>
  <c r="AA132" i="2"/>
  <c r="AA145" i="2"/>
  <c r="I5" i="2"/>
  <c r="AF16" i="2"/>
  <c r="AA52" i="2"/>
  <c r="V2" i="2"/>
  <c r="T9" i="2"/>
  <c r="AA122" i="2"/>
  <c r="AA129" i="2"/>
  <c r="U8" i="2"/>
  <c r="AA21" i="2"/>
  <c r="AC27" i="2"/>
  <c r="AE20" i="2"/>
  <c r="L518" i="2"/>
  <c r="Q4" i="2"/>
  <c r="P4" i="2"/>
  <c r="T2" i="2"/>
  <c r="L3" i="2"/>
  <c r="Y6" i="2"/>
  <c r="J2" i="2"/>
  <c r="AA49" i="2"/>
  <c r="Y515" i="2"/>
  <c r="Y13" i="2" s="1"/>
  <c r="AE21" i="2"/>
  <c r="AA109" i="2"/>
  <c r="AA167" i="2"/>
  <c r="AA193" i="2"/>
  <c r="AA235" i="2"/>
  <c r="AA252" i="2"/>
  <c r="AA187" i="2"/>
  <c r="AA206" i="2"/>
  <c r="AA210" i="2"/>
  <c r="AA229" i="2"/>
  <c r="AA279" i="2"/>
  <c r="AA293" i="2"/>
  <c r="AA306" i="2"/>
  <c r="AA323" i="2"/>
  <c r="AA360" i="2"/>
  <c r="AA367" i="2"/>
  <c r="AA440" i="2"/>
  <c r="AA453" i="2"/>
  <c r="AA124" i="2"/>
  <c r="AA207" i="2"/>
  <c r="AA242" i="2"/>
  <c r="AA259" i="2"/>
  <c r="AA307" i="2"/>
  <c r="AA324" i="2"/>
  <c r="N5" i="2"/>
  <c r="AA226" i="2"/>
  <c r="AA296" i="2"/>
  <c r="AA303" i="2"/>
  <c r="AA304" i="2"/>
  <c r="AA334" i="2"/>
  <c r="AA338" i="2"/>
  <c r="AA356" i="2"/>
  <c r="AA364" i="2"/>
  <c r="AA437" i="2"/>
  <c r="N517" i="2"/>
  <c r="AE33" i="2"/>
  <c r="W6" i="2"/>
  <c r="U518" i="2"/>
  <c r="AA211" i="2"/>
  <c r="AA243" i="2"/>
  <c r="AA260" i="2"/>
  <c r="AA400" i="2"/>
  <c r="X4" i="2"/>
  <c r="AA250" i="2"/>
  <c r="AA256" i="2"/>
  <c r="AA267" i="2"/>
  <c r="AA276" i="2"/>
  <c r="AA308" i="2"/>
  <c r="AA321" i="2"/>
  <c r="AA347" i="2"/>
  <c r="AA361" i="2"/>
  <c r="AA413" i="2"/>
  <c r="AA204" i="2"/>
  <c r="AA208" i="2"/>
  <c r="AA230" i="2"/>
  <c r="AA236" i="2"/>
  <c r="AA290" i="2"/>
  <c r="AA354" i="2"/>
  <c r="AA189" i="2"/>
  <c r="AA192" i="2"/>
  <c r="AA253" i="2"/>
  <c r="AA270" i="2"/>
  <c r="AA291" i="2"/>
  <c r="AA305" i="2"/>
  <c r="AA401" i="2"/>
  <c r="AA160" i="2"/>
  <c r="AA163" i="2"/>
  <c r="AA166" i="2"/>
  <c r="AA233" i="2"/>
  <c r="AA240" i="2"/>
  <c r="AA257" i="2"/>
  <c r="AA339" i="2"/>
  <c r="AA372" i="2"/>
  <c r="AA182" i="2"/>
  <c r="AA212" i="2"/>
  <c r="AA288" i="2"/>
  <c r="AA318" i="2"/>
  <c r="AA332" i="2"/>
  <c r="AA425" i="2"/>
  <c r="AA443" i="2"/>
  <c r="J6" i="2"/>
  <c r="AE34" i="2"/>
  <c r="AA278" i="2"/>
  <c r="AA284" i="2"/>
  <c r="AA369" i="2"/>
  <c r="AA406" i="2"/>
  <c r="AA422" i="2"/>
  <c r="AA146" i="2"/>
  <c r="AA149" i="2"/>
  <c r="AA152" i="2"/>
  <c r="K5" i="2"/>
  <c r="AA184" i="2"/>
  <c r="AA248" i="2"/>
  <c r="AA265" i="2"/>
  <c r="AA281" i="2"/>
  <c r="AA285" i="2"/>
  <c r="AA309" i="2"/>
  <c r="AA355" i="2"/>
  <c r="AA362" i="2"/>
  <c r="AA373" i="2"/>
  <c r="AA399" i="2"/>
  <c r="AA472" i="2"/>
  <c r="AA473" i="2"/>
  <c r="V6" i="2"/>
  <c r="AA275" i="2"/>
  <c r="AA379" i="2"/>
  <c r="AA396" i="2"/>
  <c r="AA428" i="2"/>
  <c r="AA457" i="2"/>
  <c r="AA490" i="2"/>
  <c r="AA507" i="2"/>
  <c r="AA178" i="2"/>
  <c r="AA200" i="2"/>
  <c r="AA314" i="2"/>
  <c r="AA337" i="2"/>
  <c r="AA353" i="2"/>
  <c r="AA439" i="2"/>
  <c r="AA447" i="2"/>
  <c r="AA454" i="2"/>
  <c r="AA487" i="2"/>
  <c r="Q9" i="2"/>
  <c r="AA218" i="2"/>
  <c r="X515" i="2"/>
  <c r="X13" i="2" s="1"/>
  <c r="AA261" i="2"/>
  <c r="AA331" i="2"/>
  <c r="AA402" i="2"/>
  <c r="AA436" i="2"/>
  <c r="AA467" i="2"/>
  <c r="AA474" i="2"/>
  <c r="AA477" i="2"/>
  <c r="AA484" i="2"/>
  <c r="AA494" i="2"/>
  <c r="AA504" i="2"/>
  <c r="AA511" i="2"/>
  <c r="AA201" i="2"/>
  <c r="AA219" i="2"/>
  <c r="AA247" i="2"/>
  <c r="AA299" i="2"/>
  <c r="AA327" i="2"/>
  <c r="AA371" i="2"/>
  <c r="AA444" i="2"/>
  <c r="AA451" i="2"/>
  <c r="AA471" i="2"/>
  <c r="AA501" i="2"/>
  <c r="AA287" i="2"/>
  <c r="AA365" i="2"/>
  <c r="AE53" i="2"/>
  <c r="AA420" i="2"/>
  <c r="AA429" i="2"/>
  <c r="AA508" i="2"/>
  <c r="AA384" i="2"/>
  <c r="AA394" i="2"/>
  <c r="AA414" i="2"/>
  <c r="AA455" i="2"/>
  <c r="AA488" i="2"/>
  <c r="AA491" i="2"/>
  <c r="AA273" i="2"/>
  <c r="AE47" i="2"/>
  <c r="AA357" i="2"/>
  <c r="AA426" i="2"/>
  <c r="AA505" i="2"/>
  <c r="AA225" i="2"/>
  <c r="AA335" i="2"/>
  <c r="AA342" i="2"/>
  <c r="AA351" i="2"/>
  <c r="AA393" i="2"/>
  <c r="AA448" i="2"/>
  <c r="AA452" i="2"/>
  <c r="AA381" i="2"/>
  <c r="AA404" i="2"/>
  <c r="AA445" i="2"/>
  <c r="AA462" i="2"/>
  <c r="AA482" i="2"/>
  <c r="AA316" i="2"/>
  <c r="X8" i="2"/>
  <c r="AA415" i="2"/>
  <c r="AA418" i="2"/>
  <c r="AA459" i="2"/>
  <c r="AA469" i="2"/>
  <c r="AA223" i="2"/>
  <c r="AA389" i="2"/>
  <c r="W9" i="2"/>
  <c r="AE56" i="2"/>
  <c r="AA479" i="2"/>
  <c r="AA496" i="2"/>
  <c r="AA513" i="2"/>
  <c r="AA431" i="2"/>
  <c r="AA446" i="2"/>
  <c r="AA466" i="2"/>
  <c r="AA476" i="2"/>
  <c r="AA344" i="2"/>
  <c r="AA383" i="2"/>
  <c r="AA385" i="2"/>
  <c r="AA390" i="2"/>
  <c r="AA392" i="2"/>
  <c r="AA403" i="2"/>
  <c r="AA430" i="2"/>
  <c r="AA432" i="2"/>
  <c r="AA442" i="2"/>
  <c r="AA387" i="2"/>
  <c r="L515" i="2" l="1"/>
  <c r="L13" i="2" s="1"/>
  <c r="M5" i="2"/>
  <c r="AA441" i="2"/>
  <c r="AA238" i="2"/>
  <c r="AA177" i="2"/>
  <c r="AA214" i="2"/>
  <c r="M8" i="2"/>
  <c r="L517" i="2"/>
  <c r="U4" i="2"/>
  <c r="M518" i="2"/>
  <c r="J5" i="2"/>
  <c r="X5" i="2"/>
  <c r="V4" i="2"/>
  <c r="X517" i="2"/>
  <c r="I518" i="2"/>
  <c r="O2" i="2"/>
  <c r="AA56" i="2"/>
  <c r="R2" i="2"/>
  <c r="I9" i="2"/>
  <c r="AA216" i="2"/>
  <c r="T517" i="2"/>
  <c r="R517" i="2"/>
  <c r="P5" i="2"/>
  <c r="U9" i="2"/>
  <c r="W3" i="2"/>
  <c r="M515" i="2"/>
  <c r="M13" i="2" s="1"/>
  <c r="N4" i="2"/>
  <c r="V515" i="2"/>
  <c r="V13" i="2" s="1"/>
  <c r="X518" i="2"/>
  <c r="N8" i="2"/>
  <c r="N3" i="2"/>
  <c r="V5" i="2"/>
  <c r="J4" i="2"/>
  <c r="L6" i="2"/>
  <c r="AA341" i="2"/>
  <c r="AA449" i="2"/>
  <c r="AA224" i="2"/>
  <c r="T518" i="2"/>
  <c r="AA202" i="2"/>
  <c r="AA326" i="2"/>
  <c r="R518" i="2"/>
  <c r="AA77" i="2"/>
  <c r="AA59" i="2"/>
  <c r="I3" i="2"/>
  <c r="N518" i="2"/>
  <c r="M517" i="2"/>
  <c r="AA60" i="2"/>
  <c r="S2" i="2"/>
  <c r="V517" i="2"/>
  <c r="O9" i="2"/>
  <c r="AA76" i="2"/>
  <c r="J3" i="2"/>
  <c r="O5" i="2"/>
  <c r="M9" i="2"/>
  <c r="U515" i="2"/>
  <c r="U13" i="2" s="1"/>
  <c r="AA434" i="2"/>
  <c r="AA391" i="2"/>
  <c r="T515" i="2"/>
  <c r="T13" i="2" s="1"/>
  <c r="R515" i="2"/>
  <c r="R13" i="2" s="1"/>
  <c r="R5" i="2"/>
  <c r="P2" i="2"/>
  <c r="O8" i="2"/>
  <c r="S9" i="2"/>
  <c r="Z515" i="2"/>
  <c r="Z13" i="2" s="1"/>
  <c r="J8" i="2"/>
  <c r="V518" i="2"/>
  <c r="Q8" i="2"/>
  <c r="AA75" i="2"/>
  <c r="U6" i="2"/>
  <c r="AA215" i="2"/>
  <c r="AA410" i="2"/>
  <c r="AE44" i="2"/>
  <c r="AA185" i="2"/>
  <c r="AA174" i="2"/>
  <c r="L2" i="2"/>
  <c r="L8" i="2"/>
  <c r="P518" i="2"/>
  <c r="J515" i="2"/>
  <c r="J13" i="2" s="1"/>
  <c r="U5" i="2"/>
  <c r="S6" i="2"/>
  <c r="M4" i="2"/>
  <c r="L9" i="2"/>
  <c r="AA301" i="2"/>
  <c r="AE46" i="2"/>
  <c r="S517" i="2"/>
  <c r="P515" i="2"/>
  <c r="P13" i="2" s="1"/>
  <c r="K3" i="2"/>
  <c r="J517" i="2"/>
  <c r="Y4" i="2"/>
  <c r="AA213" i="2"/>
  <c r="K4" i="2"/>
  <c r="M2" i="2"/>
  <c r="AA58" i="2"/>
  <c r="Y5" i="2"/>
  <c r="AE55" i="2"/>
  <c r="AA412" i="2"/>
  <c r="AA435" i="2"/>
  <c r="S518" i="2"/>
  <c r="P517" i="2"/>
  <c r="V8" i="2"/>
  <c r="I4" i="2"/>
  <c r="J518" i="2"/>
  <c r="M3" i="2"/>
  <c r="Q2" i="2"/>
  <c r="T3" i="2"/>
  <c r="Q3" i="2"/>
  <c r="AA179" i="2"/>
  <c r="I515" i="2"/>
  <c r="I13" i="2" s="1"/>
  <c r="AA329" i="2"/>
  <c r="AA328" i="2"/>
  <c r="AA217" i="2"/>
  <c r="AA433" i="2"/>
  <c r="AA330" i="2"/>
  <c r="S515" i="2"/>
  <c r="S13" i="2" s="1"/>
  <c r="Y8" i="2"/>
  <c r="O515" i="2"/>
  <c r="O13" i="2" s="1"/>
  <c r="X6" i="2"/>
  <c r="O4" i="2"/>
  <c r="N2" i="2"/>
  <c r="AA74" i="2"/>
  <c r="Y517" i="2"/>
  <c r="P9" i="2"/>
  <c r="W4" i="2"/>
  <c r="AA176" i="2"/>
  <c r="L5" i="2"/>
  <c r="R4" i="2"/>
  <c r="AA325" i="2"/>
  <c r="AA300" i="2"/>
  <c r="AA298" i="2"/>
  <c r="Q5" i="2"/>
  <c r="I8" i="2"/>
  <c r="O517" i="2"/>
  <c r="I6" i="2"/>
  <c r="R3" i="2"/>
  <c r="Y518" i="2"/>
  <c r="R8" i="2"/>
  <c r="K9" i="2"/>
  <c r="P6" i="2"/>
  <c r="Y9" i="2"/>
  <c r="AA411" i="2"/>
  <c r="AA388" i="2"/>
  <c r="AA302" i="2"/>
  <c r="Q517" i="2"/>
  <c r="K6" i="2"/>
  <c r="V9" i="2"/>
  <c r="U2" i="2"/>
  <c r="Y3" i="2"/>
  <c r="T6" i="2"/>
  <c r="W515" i="2"/>
  <c r="W13" i="2" s="1"/>
  <c r="X9" i="2"/>
  <c r="U3" i="2"/>
  <c r="S8" i="2"/>
  <c r="AA386" i="2"/>
  <c r="AE51" i="2"/>
  <c r="AA183" i="2"/>
  <c r="N6" i="2"/>
  <c r="K2" i="2"/>
  <c r="Q518" i="2"/>
  <c r="X2" i="2"/>
  <c r="W8" i="2"/>
  <c r="AA55" i="2"/>
  <c r="R9" i="2"/>
  <c r="J9" i="2"/>
  <c r="K517" i="2"/>
  <c r="W5" i="2"/>
  <c r="AE38" i="2"/>
  <c r="W517" i="2"/>
  <c r="N9" i="2"/>
  <c r="Y2" i="2"/>
  <c r="AA239" i="2"/>
  <c r="AA409" i="2"/>
  <c r="U517" i="2"/>
  <c r="Q515" i="2"/>
  <c r="Q13" i="2" s="1"/>
  <c r="I2" i="2"/>
  <c r="T5" i="2"/>
  <c r="T8" i="2"/>
  <c r="K518" i="2"/>
  <c r="L4" i="2"/>
  <c r="W518" i="2"/>
  <c r="P8" i="2"/>
  <c r="P3" i="2"/>
  <c r="K8" i="2"/>
  <c r="F5" i="2" l="1"/>
  <c r="AA515" i="2"/>
  <c r="AA13" i="2" s="1"/>
  <c r="AE16" i="2"/>
  <c r="AA517" i="2"/>
  <c r="F6" i="2"/>
  <c r="Z2" i="2"/>
  <c r="Z3" i="2"/>
  <c r="Z4" i="2"/>
  <c r="AA518" i="2"/>
  <c r="AA514" i="1" l="1"/>
  <c r="AA513" i="1"/>
  <c r="AA512" i="1"/>
  <c r="AA510" i="1"/>
  <c r="AA509" i="1"/>
  <c r="AA506" i="1"/>
  <c r="AA503" i="1"/>
  <c r="AA501" i="1"/>
  <c r="AA500" i="1"/>
  <c r="AA498" i="1"/>
  <c r="AA497" i="1"/>
  <c r="AA495" i="1"/>
  <c r="AA492" i="1"/>
  <c r="AA481" i="1"/>
  <c r="AA478" i="1"/>
  <c r="AA476" i="1"/>
  <c r="AA475" i="1"/>
  <c r="AA472" i="1"/>
  <c r="AA471" i="1"/>
  <c r="AA470" i="1"/>
  <c r="AA468" i="1"/>
  <c r="AA465" i="1"/>
  <c r="AA464" i="1"/>
  <c r="AA461" i="1"/>
  <c r="AA458" i="1"/>
  <c r="AA456" i="1"/>
  <c r="AA454" i="1"/>
  <c r="AA453" i="1"/>
  <c r="AA452" i="1"/>
  <c r="AA450" i="1"/>
  <c r="E449" i="1"/>
  <c r="E448" i="1"/>
  <c r="AA445" i="1"/>
  <c r="AA444" i="1"/>
  <c r="E442" i="1"/>
  <c r="E441" i="1"/>
  <c r="AA440" i="1"/>
  <c r="AA439" i="1"/>
  <c r="AA437" i="1"/>
  <c r="E436" i="1"/>
  <c r="E435" i="1"/>
  <c r="E434" i="1"/>
  <c r="E433" i="1"/>
  <c r="E432" i="1"/>
  <c r="E431" i="1"/>
  <c r="E430" i="1"/>
  <c r="AA427" i="1"/>
  <c r="AA424" i="1"/>
  <c r="AA423" i="1"/>
  <c r="AA421" i="1"/>
  <c r="AA419" i="1"/>
  <c r="AA418" i="1"/>
  <c r="AA416" i="1"/>
  <c r="AA413" i="1"/>
  <c r="E412" i="1"/>
  <c r="E411" i="1"/>
  <c r="E410" i="1"/>
  <c r="E409" i="1"/>
  <c r="AA408" i="1"/>
  <c r="AA405" i="1"/>
  <c r="E403" i="1"/>
  <c r="E402" i="1"/>
  <c r="AA401" i="1"/>
  <c r="AA400" i="1"/>
  <c r="AA397" i="1"/>
  <c r="E393" i="1"/>
  <c r="E392" i="1"/>
  <c r="E391" i="1"/>
  <c r="E390" i="1"/>
  <c r="E389" i="1"/>
  <c r="E388" i="1"/>
  <c r="E387" i="1"/>
  <c r="E386" i="1"/>
  <c r="E385" i="1"/>
  <c r="E384" i="1"/>
  <c r="E383" i="1"/>
  <c r="AA378" i="1"/>
  <c r="AA377" i="1"/>
  <c r="AA375" i="1"/>
  <c r="AA373" i="1"/>
  <c r="AA372" i="1"/>
  <c r="AA371" i="1"/>
  <c r="AA369" i="1"/>
  <c r="AA368" i="1"/>
  <c r="AE50" i="1"/>
  <c r="AA363" i="1"/>
  <c r="AE48" i="1"/>
  <c r="AA360" i="1"/>
  <c r="AA358" i="1"/>
  <c r="AA357" i="1"/>
  <c r="AA354" i="1"/>
  <c r="AA353" i="1"/>
  <c r="AA352" i="1"/>
  <c r="AA351" i="1"/>
  <c r="AA350" i="1"/>
  <c r="AA348" i="1"/>
  <c r="E344" i="1"/>
  <c r="E343" i="1"/>
  <c r="E342" i="1"/>
  <c r="E341" i="1"/>
  <c r="AA336" i="1"/>
  <c r="AA333" i="1"/>
  <c r="E331" i="1"/>
  <c r="E330" i="1"/>
  <c r="E329" i="1"/>
  <c r="E328" i="1"/>
  <c r="E327" i="1"/>
  <c r="E326" i="1"/>
  <c r="E325" i="1"/>
  <c r="AA323" i="1"/>
  <c r="AA322" i="1"/>
  <c r="AA317" i="1"/>
  <c r="AA309" i="1"/>
  <c r="AA308" i="1"/>
  <c r="AA307" i="1"/>
  <c r="AA306" i="1"/>
  <c r="E302" i="1"/>
  <c r="E301" i="1"/>
  <c r="E300" i="1"/>
  <c r="E299" i="1"/>
  <c r="E298" i="1"/>
  <c r="AA296" i="1"/>
  <c r="AA295" i="1"/>
  <c r="AA294" i="1"/>
  <c r="AA292" i="1"/>
  <c r="AA283" i="1"/>
  <c r="AA280" i="1"/>
  <c r="AA279" i="1"/>
  <c r="AA277" i="1"/>
  <c r="AA276" i="1"/>
  <c r="AA274" i="1"/>
  <c r="AA273" i="1"/>
  <c r="AA268" i="1"/>
  <c r="AA266" i="1"/>
  <c r="AA263" i="1"/>
  <c r="AA262" i="1"/>
  <c r="AA260" i="1"/>
  <c r="AA259" i="1"/>
  <c r="AA257" i="1"/>
  <c r="AE42" i="1"/>
  <c r="AA246" i="1"/>
  <c r="AA245" i="1"/>
  <c r="AA244" i="1"/>
  <c r="AA243" i="1"/>
  <c r="AA242" i="1"/>
  <c r="AA240" i="1"/>
  <c r="E239" i="1"/>
  <c r="E238" i="1"/>
  <c r="AA234" i="1"/>
  <c r="AA231" i="1"/>
  <c r="AA230" i="1"/>
  <c r="AA229" i="1"/>
  <c r="AA228" i="1"/>
  <c r="AA227" i="1"/>
  <c r="AA226" i="1"/>
  <c r="AA225" i="1"/>
  <c r="E224" i="1"/>
  <c r="E223" i="1"/>
  <c r="AA222" i="1"/>
  <c r="AA221" i="1"/>
  <c r="AA220" i="1"/>
  <c r="E219" i="1"/>
  <c r="E218" i="1"/>
  <c r="E217" i="1"/>
  <c r="E216" i="1"/>
  <c r="E215" i="1"/>
  <c r="E214" i="1"/>
  <c r="E213" i="1"/>
  <c r="AA211" i="1"/>
  <c r="AA205" i="1"/>
  <c r="E202" i="1"/>
  <c r="E201" i="1"/>
  <c r="E200" i="1"/>
  <c r="AA195" i="1"/>
  <c r="AA193" i="1"/>
  <c r="AA192" i="1"/>
  <c r="AA191" i="1"/>
  <c r="AA190" i="1"/>
  <c r="AA188" i="1"/>
  <c r="AA187" i="1"/>
  <c r="E185" i="1"/>
  <c r="E184" i="1"/>
  <c r="E183" i="1"/>
  <c r="AA182" i="1"/>
  <c r="E179" i="1"/>
  <c r="AA178" i="1"/>
  <c r="E178" i="1"/>
  <c r="E177" i="1"/>
  <c r="E176" i="1"/>
  <c r="E175" i="1"/>
  <c r="E174" i="1"/>
  <c r="AA173" i="1"/>
  <c r="AA170" i="1"/>
  <c r="AA166" i="1"/>
  <c r="AA164" i="1"/>
  <c r="AA163" i="1"/>
  <c r="AA162" i="1"/>
  <c r="AA161" i="1"/>
  <c r="AA151" i="1"/>
  <c r="AA149" i="1"/>
  <c r="AA148" i="1"/>
  <c r="AE32" i="1"/>
  <c r="AA143" i="1"/>
  <c r="AA142" i="1"/>
  <c r="AE29" i="1"/>
  <c r="AA138" i="1"/>
  <c r="AA137" i="1"/>
  <c r="AE28" i="1"/>
  <c r="AA135" i="1"/>
  <c r="AA134" i="1"/>
  <c r="AA133" i="1"/>
  <c r="AA132" i="1"/>
  <c r="AA129" i="1"/>
  <c r="AA128" i="1"/>
  <c r="AA126" i="1"/>
  <c r="AA123" i="1"/>
  <c r="AA120" i="1"/>
  <c r="AA114" i="1"/>
  <c r="AA112" i="1"/>
  <c r="AA111" i="1"/>
  <c r="AA110" i="1"/>
  <c r="AA109" i="1"/>
  <c r="AA107" i="1"/>
  <c r="AE24" i="1"/>
  <c r="AA103" i="1"/>
  <c r="AA98" i="1"/>
  <c r="AA96" i="1"/>
  <c r="AA95" i="1"/>
  <c r="AA93" i="1"/>
  <c r="AA91" i="1"/>
  <c r="AA90" i="1"/>
  <c r="AA84" i="1"/>
  <c r="AA83" i="1"/>
  <c r="AA81" i="1"/>
  <c r="AE22" i="1"/>
  <c r="E77" i="1"/>
  <c r="AA77" i="1" s="1"/>
  <c r="E76" i="1"/>
  <c r="E75" i="1"/>
  <c r="E74" i="1"/>
  <c r="AA73" i="1"/>
  <c r="AA72" i="1"/>
  <c r="AA71" i="1"/>
  <c r="AC68" i="1"/>
  <c r="AE68" i="1"/>
  <c r="AA68" i="1"/>
  <c r="AC67" i="1"/>
  <c r="AE67" i="1"/>
  <c r="AC66" i="1"/>
  <c r="AE66" i="1"/>
  <c r="AE65" i="1"/>
  <c r="AC65" i="1"/>
  <c r="AA65" i="1"/>
  <c r="AC64" i="1"/>
  <c r="AE64" i="1"/>
  <c r="AC63" i="1"/>
  <c r="AE63" i="1"/>
  <c r="AA63" i="1"/>
  <c r="AE62" i="1"/>
  <c r="AC62" i="1"/>
  <c r="AE61" i="1"/>
  <c r="AC60" i="1"/>
  <c r="E60" i="1"/>
  <c r="AE59" i="1"/>
  <c r="AC59" i="1"/>
  <c r="E59" i="1"/>
  <c r="AC58" i="1"/>
  <c r="AE58" i="1"/>
  <c r="E58" i="1"/>
  <c r="AE57" i="1"/>
  <c r="AC57" i="1"/>
  <c r="E57" i="1"/>
  <c r="AC56" i="1"/>
  <c r="AE56" i="1"/>
  <c r="E56" i="1"/>
  <c r="AC55" i="1"/>
  <c r="E55" i="1"/>
  <c r="AC54" i="1"/>
  <c r="AE54" i="1"/>
  <c r="AC53" i="1"/>
  <c r="AA53" i="1"/>
  <c r="AC52" i="1"/>
  <c r="AA52" i="1"/>
  <c r="AC51" i="1"/>
  <c r="AC50" i="1"/>
  <c r="AA50" i="1"/>
  <c r="AC49" i="1"/>
  <c r="AE49" i="1"/>
  <c r="AA49" i="1"/>
  <c r="AC48" i="1"/>
  <c r="AC47" i="1"/>
  <c r="AA47" i="1"/>
  <c r="AC46" i="1"/>
  <c r="AE45" i="1"/>
  <c r="AC45" i="1"/>
  <c r="AA45" i="1"/>
  <c r="AC44" i="1"/>
  <c r="AA44" i="1"/>
  <c r="AC43" i="1"/>
  <c r="AE43" i="1"/>
  <c r="AC42" i="1"/>
  <c r="AA42" i="1"/>
  <c r="AC41" i="1"/>
  <c r="AE41" i="1"/>
  <c r="AA41" i="1"/>
  <c r="AC40" i="1"/>
  <c r="AC39" i="1"/>
  <c r="AA39" i="1"/>
  <c r="AC38" i="1"/>
  <c r="AC37" i="1"/>
  <c r="AC36" i="1"/>
  <c r="AE36" i="1"/>
  <c r="AE19" i="1"/>
  <c r="AA36" i="1"/>
  <c r="AC35" i="1"/>
  <c r="AE35" i="1"/>
  <c r="AA35" i="1"/>
  <c r="AC34" i="1"/>
  <c r="AA34" i="1"/>
  <c r="AC33" i="1"/>
  <c r="AE31" i="1"/>
  <c r="AC31" i="1"/>
  <c r="AA31" i="1"/>
  <c r="AE30" i="1"/>
  <c r="AC30" i="1"/>
  <c r="AC29" i="1"/>
  <c r="AC28" i="1"/>
  <c r="AA28" i="1"/>
  <c r="AC27" i="1"/>
  <c r="AE27" i="1"/>
  <c r="AE18" i="1"/>
  <c r="AC26" i="1"/>
  <c r="AE26" i="1"/>
  <c r="AC25" i="1"/>
  <c r="AE25" i="1"/>
  <c r="AA25" i="1"/>
  <c r="AC24" i="1"/>
  <c r="AA24" i="1"/>
  <c r="AE23" i="1"/>
  <c r="AC23" i="1"/>
  <c r="AA23" i="1"/>
  <c r="AC22" i="1"/>
  <c r="AC21" i="1"/>
  <c r="AC20" i="1"/>
  <c r="AA20" i="1"/>
  <c r="AC19" i="1"/>
  <c r="AC18" i="1"/>
  <c r="AE17" i="1"/>
  <c r="AC17" i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E16" i="1"/>
  <c r="D16" i="1"/>
  <c r="C16" i="1"/>
  <c r="B16" i="1"/>
  <c r="AA46" i="1" l="1"/>
  <c r="AA67" i="1"/>
  <c r="AA119" i="1"/>
  <c r="AA152" i="1"/>
  <c r="AA32" i="1"/>
  <c r="R517" i="1"/>
  <c r="P518" i="1"/>
  <c r="AA26" i="1"/>
  <c r="AA38" i="1"/>
  <c r="AA54" i="1"/>
  <c r="AC61" i="1"/>
  <c r="AA146" i="1"/>
  <c r="AA78" i="1"/>
  <c r="AE33" i="1"/>
  <c r="Y3" i="1"/>
  <c r="K4" i="1"/>
  <c r="AC32" i="1"/>
  <c r="AA40" i="1"/>
  <c r="AA48" i="1"/>
  <c r="AA136" i="1"/>
  <c r="AA156" i="1"/>
  <c r="AA115" i="1"/>
  <c r="AA21" i="1"/>
  <c r="AA27" i="1"/>
  <c r="AA29" i="1"/>
  <c r="S515" i="1"/>
  <c r="S13" i="1" s="1"/>
  <c r="R4" i="1"/>
  <c r="Q6" i="1"/>
  <c r="O4" i="1"/>
  <c r="Z515" i="1"/>
  <c r="Z13" i="1" s="1"/>
  <c r="L2" i="1"/>
  <c r="K9" i="1"/>
  <c r="X8" i="1"/>
  <c r="J8" i="1"/>
  <c r="W2" i="1"/>
  <c r="I4" i="1"/>
  <c r="AA62" i="1"/>
  <c r="AA69" i="1"/>
  <c r="AA70" i="1"/>
  <c r="AA88" i="1"/>
  <c r="AA89" i="1"/>
  <c r="AA92" i="1"/>
  <c r="AA105" i="1"/>
  <c r="AA17" i="1"/>
  <c r="AA33" i="1"/>
  <c r="AA43" i="1"/>
  <c r="AA64" i="1"/>
  <c r="AA79" i="1"/>
  <c r="AA102" i="1"/>
  <c r="AA106" i="1"/>
  <c r="AA154" i="1"/>
  <c r="AA19" i="1"/>
  <c r="AA85" i="1"/>
  <c r="AA86" i="1"/>
  <c r="AA82" i="1"/>
  <c r="AF16" i="1"/>
  <c r="AA269" i="1"/>
  <c r="AG16" i="1"/>
  <c r="AA51" i="1"/>
  <c r="AA124" i="1"/>
  <c r="AA147" i="1"/>
  <c r="AA15" i="1"/>
  <c r="AA22" i="1"/>
  <c r="AA37" i="1"/>
  <c r="AA61" i="1"/>
  <c r="AA66" i="1"/>
  <c r="AE21" i="1"/>
  <c r="AA87" i="1"/>
  <c r="AA100" i="1"/>
  <c r="AA104" i="1"/>
  <c r="AA117" i="1"/>
  <c r="AA118" i="1"/>
  <c r="AA121" i="1"/>
  <c r="AA131" i="1"/>
  <c r="AA18" i="1"/>
  <c r="AA30" i="1"/>
  <c r="AA80" i="1"/>
  <c r="AA97" i="1"/>
  <c r="AA101" i="1"/>
  <c r="AA145" i="1"/>
  <c r="AA127" i="1"/>
  <c r="AA130" i="1"/>
  <c r="AA189" i="1"/>
  <c r="AA206" i="1"/>
  <c r="AA235" i="1"/>
  <c r="AA249" i="1"/>
  <c r="AA256" i="1"/>
  <c r="AA286" i="1"/>
  <c r="AA293" i="1"/>
  <c r="AA303" i="1"/>
  <c r="AA314" i="1"/>
  <c r="AA374" i="1"/>
  <c r="AA381" i="1"/>
  <c r="AA433" i="1"/>
  <c r="AA467" i="1"/>
  <c r="AA56" i="1"/>
  <c r="AA75" i="1"/>
  <c r="AA158" i="1"/>
  <c r="AA167" i="1"/>
  <c r="AA177" i="1"/>
  <c r="AA186" i="1"/>
  <c r="AA203" i="1"/>
  <c r="AA232" i="1"/>
  <c r="AA304" i="1"/>
  <c r="AA311" i="1"/>
  <c r="AA321" i="1"/>
  <c r="AA139" i="1"/>
  <c r="AA155" i="1"/>
  <c r="AA171" i="1"/>
  <c r="AA113" i="1"/>
  <c r="AA116" i="1"/>
  <c r="AA168" i="1"/>
  <c r="AA196" i="1"/>
  <c r="AA199" i="1"/>
  <c r="AA207" i="1"/>
  <c r="AA236" i="1"/>
  <c r="AA315" i="1"/>
  <c r="AA318" i="1"/>
  <c r="AA328" i="1"/>
  <c r="AA364" i="1"/>
  <c r="AA367" i="1"/>
  <c r="AA403" i="1"/>
  <c r="W5" i="1"/>
  <c r="AA122" i="1"/>
  <c r="AA140" i="1"/>
  <c r="AA180" i="1"/>
  <c r="AA181" i="1"/>
  <c r="AA290" i="1"/>
  <c r="AA355" i="1"/>
  <c r="Q8" i="1"/>
  <c r="K518" i="1"/>
  <c r="Y6" i="1"/>
  <c r="J518" i="1"/>
  <c r="X515" i="1"/>
  <c r="X13" i="1" s="1"/>
  <c r="AA76" i="1"/>
  <c r="AA99" i="1"/>
  <c r="AA159" i="1"/>
  <c r="AA165" i="1"/>
  <c r="Y517" i="1"/>
  <c r="W8" i="1"/>
  <c r="AA197" i="1"/>
  <c r="AA210" i="1"/>
  <c r="AA253" i="1"/>
  <c r="AA254" i="1"/>
  <c r="AA291" i="1"/>
  <c r="AA365" i="1"/>
  <c r="AA489" i="1"/>
  <c r="R515" i="1"/>
  <c r="R13" i="1" s="1"/>
  <c r="V4" i="1"/>
  <c r="T4" i="1"/>
  <c r="AA125" i="1"/>
  <c r="AA172" i="1"/>
  <c r="AA261" i="1"/>
  <c r="AA267" i="1"/>
  <c r="AA270" i="1"/>
  <c r="AA271" i="1"/>
  <c r="AA281" i="1"/>
  <c r="AA334" i="1"/>
  <c r="AA337" i="1"/>
  <c r="AA345" i="1"/>
  <c r="AA362" i="1"/>
  <c r="AA395" i="1"/>
  <c r="S518" i="1"/>
  <c r="U515" i="1"/>
  <c r="U13" i="1" s="1"/>
  <c r="AA108" i="1"/>
  <c r="AA144" i="1"/>
  <c r="AA169" i="1"/>
  <c r="AA194" i="1"/>
  <c r="AA208" i="1"/>
  <c r="AA237" i="1"/>
  <c r="AA241" i="1"/>
  <c r="AA247" i="1"/>
  <c r="AA251" i="1"/>
  <c r="AA258" i="1"/>
  <c r="AA278" i="1"/>
  <c r="AA287" i="1"/>
  <c r="AA288" i="1"/>
  <c r="AA316" i="1"/>
  <c r="AA338" i="1"/>
  <c r="AA349" i="1"/>
  <c r="AA141" i="1"/>
  <c r="AA150" i="1"/>
  <c r="AA275" i="1"/>
  <c r="AA335" i="1"/>
  <c r="AA359" i="1"/>
  <c r="AA486" i="1"/>
  <c r="U4" i="1"/>
  <c r="O517" i="1"/>
  <c r="AA94" i="1"/>
  <c r="AA160" i="1"/>
  <c r="AA198" i="1"/>
  <c r="AA204" i="1"/>
  <c r="O8" i="1"/>
  <c r="AA233" i="1"/>
  <c r="AA255" i="1"/>
  <c r="AA284" i="1"/>
  <c r="AA285" i="1"/>
  <c r="AA312" i="1"/>
  <c r="AA313" i="1"/>
  <c r="AA320" i="1"/>
  <c r="AA330" i="1"/>
  <c r="AA332" i="1"/>
  <c r="AA346" i="1"/>
  <c r="AA366" i="1"/>
  <c r="AA153" i="1"/>
  <c r="AA201" i="1"/>
  <c r="AA212" i="1"/>
  <c r="AA248" i="1"/>
  <c r="AA265" i="1"/>
  <c r="AA272" i="1"/>
  <c r="AA282" i="1"/>
  <c r="AA339" i="1"/>
  <c r="AA376" i="1"/>
  <c r="AA484" i="1"/>
  <c r="AA157" i="1"/>
  <c r="AA209" i="1"/>
  <c r="AE40" i="1"/>
  <c r="AA238" i="1"/>
  <c r="AA252" i="1"/>
  <c r="AA289" i="1"/>
  <c r="AA380" i="1"/>
  <c r="AA179" i="1"/>
  <c r="V5" i="1"/>
  <c r="AA213" i="1"/>
  <c r="AA224" i="1"/>
  <c r="AA264" i="1"/>
  <c r="AA326" i="1"/>
  <c r="AA361" i="1"/>
  <c r="AA394" i="1"/>
  <c r="AA409" i="1"/>
  <c r="AA411" i="1"/>
  <c r="AA415" i="1"/>
  <c r="AA428" i="1"/>
  <c r="AA462" i="1"/>
  <c r="AA491" i="1"/>
  <c r="AA494" i="1"/>
  <c r="AA507" i="1"/>
  <c r="AA202" i="1"/>
  <c r="AA214" i="1"/>
  <c r="AA250" i="1"/>
  <c r="P5" i="1"/>
  <c r="AA406" i="1"/>
  <c r="AA425" i="1"/>
  <c r="AA459" i="1"/>
  <c r="AA488" i="1"/>
  <c r="AA504" i="1"/>
  <c r="AA340" i="1"/>
  <c r="AA347" i="1"/>
  <c r="AA370" i="1"/>
  <c r="AA422" i="1"/>
  <c r="AA469" i="1"/>
  <c r="AA485" i="1"/>
  <c r="AA217" i="1"/>
  <c r="AA239" i="1"/>
  <c r="AA299" i="1"/>
  <c r="AE44" i="1"/>
  <c r="AA331" i="1"/>
  <c r="AA379" i="1"/>
  <c r="AA482" i="1"/>
  <c r="AA511" i="1"/>
  <c r="Q4" i="1"/>
  <c r="AA324" i="1"/>
  <c r="AA356" i="1"/>
  <c r="AA382" i="1"/>
  <c r="AA393" i="1"/>
  <c r="AA398" i="1"/>
  <c r="AA448" i="1"/>
  <c r="AA463" i="1"/>
  <c r="AA466" i="1"/>
  <c r="AA479" i="1"/>
  <c r="AA407" i="1"/>
  <c r="AA426" i="1"/>
  <c r="AA429" i="1"/>
  <c r="AA460" i="1"/>
  <c r="AA505" i="1"/>
  <c r="AA508" i="1"/>
  <c r="W9" i="1"/>
  <c r="AE34" i="1"/>
  <c r="AA310" i="1"/>
  <c r="X517" i="1"/>
  <c r="AA473" i="1"/>
  <c r="AA502" i="1"/>
  <c r="AA404" i="1"/>
  <c r="AA446" i="1"/>
  <c r="AA457" i="1"/>
  <c r="AA483" i="1"/>
  <c r="AA499" i="1"/>
  <c r="AA200" i="1"/>
  <c r="AA218" i="1"/>
  <c r="AA297" i="1"/>
  <c r="AA319" i="1"/>
  <c r="AA341" i="1"/>
  <c r="AA399" i="1"/>
  <c r="AA417" i="1"/>
  <c r="AA420" i="1"/>
  <c r="AA438" i="1"/>
  <c r="AA443" i="1"/>
  <c r="AA451" i="1"/>
  <c r="AA496" i="1"/>
  <c r="AE39" i="1"/>
  <c r="AE46" i="1"/>
  <c r="AA414" i="1"/>
  <c r="AA477" i="1"/>
  <c r="AA480" i="1"/>
  <c r="AA493" i="1"/>
  <c r="P9" i="1"/>
  <c r="J517" i="1"/>
  <c r="X518" i="1"/>
  <c r="AE37" i="1"/>
  <c r="AA305" i="1"/>
  <c r="AA342" i="1"/>
  <c r="AA396" i="1"/>
  <c r="AE60" i="1"/>
  <c r="AA474" i="1"/>
  <c r="AA490" i="1"/>
  <c r="AA302" i="1"/>
  <c r="AA386" i="1"/>
  <c r="AA410" i="1"/>
  <c r="AE53" i="1"/>
  <c r="AA447" i="1"/>
  <c r="AA455" i="1"/>
  <c r="AA487" i="1"/>
  <c r="AA383" i="1"/>
  <c r="AA430" i="1"/>
  <c r="AA384" i="1"/>
  <c r="AA390" i="1"/>
  <c r="AA391" i="1"/>
  <c r="AA431" i="1"/>
  <c r="AA441" i="1"/>
  <c r="AE52" i="1"/>
  <c r="AA432" i="1"/>
  <c r="P517" i="1" l="1"/>
  <c r="AA176" i="1"/>
  <c r="W515" i="1"/>
  <c r="W13" i="1" s="1"/>
  <c r="T5" i="1"/>
  <c r="AA298" i="1"/>
  <c r="T9" i="1"/>
  <c r="L3" i="1"/>
  <c r="Y8" i="1"/>
  <c r="S2" i="1"/>
  <c r="U2" i="1"/>
  <c r="AA216" i="1"/>
  <c r="AA344" i="1"/>
  <c r="Y515" i="1"/>
  <c r="Y13" i="1" s="1"/>
  <c r="J515" i="1"/>
  <c r="J13" i="1" s="1"/>
  <c r="W517" i="1"/>
  <c r="AA57" i="1"/>
  <c r="U3" i="1"/>
  <c r="M2" i="1"/>
  <c r="L515" i="1"/>
  <c r="L13" i="1" s="1"/>
  <c r="K2" i="1"/>
  <c r="P6" i="1"/>
  <c r="J5" i="1"/>
  <c r="AA185" i="1"/>
  <c r="Y2" i="1"/>
  <c r="Q5" i="1"/>
  <c r="U9" i="1"/>
  <c r="I9" i="1"/>
  <c r="AA325" i="1"/>
  <c r="Y518" i="1"/>
  <c r="I515" i="1"/>
  <c r="I13" i="1" s="1"/>
  <c r="V515" i="1"/>
  <c r="V13" i="1" s="1"/>
  <c r="Y5" i="1"/>
  <c r="Q2" i="1"/>
  <c r="S4" i="1"/>
  <c r="L518" i="1"/>
  <c r="K3" i="1"/>
  <c r="AA343" i="1"/>
  <c r="I2" i="1"/>
  <c r="W518" i="1"/>
  <c r="AE55" i="1"/>
  <c r="S8" i="1"/>
  <c r="AA60" i="1"/>
  <c r="N9" i="1"/>
  <c r="N4" i="1"/>
  <c r="L517" i="1"/>
  <c r="K6" i="1"/>
  <c r="AA385" i="1"/>
  <c r="AA436" i="1"/>
  <c r="AA435" i="1"/>
  <c r="I517" i="1"/>
  <c r="V517" i="1"/>
  <c r="U517" i="1"/>
  <c r="Y4" i="1"/>
  <c r="Q517" i="1"/>
  <c r="N2" i="1"/>
  <c r="M6" i="1"/>
  <c r="P3" i="1"/>
  <c r="K8" i="1"/>
  <c r="T6" i="1"/>
  <c r="Q3" i="1"/>
  <c r="AA449" i="1"/>
  <c r="AA183" i="1"/>
  <c r="I518" i="1"/>
  <c r="V518" i="1"/>
  <c r="U518" i="1"/>
  <c r="Q518" i="1"/>
  <c r="N6" i="1"/>
  <c r="M3" i="1"/>
  <c r="K515" i="1"/>
  <c r="K13" i="1" s="1"/>
  <c r="AE20" i="1"/>
  <c r="W4" i="1"/>
  <c r="AA59" i="1"/>
  <c r="N5" i="1"/>
  <c r="X2" i="1"/>
  <c r="V9" i="1"/>
  <c r="L6" i="1"/>
  <c r="T3" i="1"/>
  <c r="AA387" i="1"/>
  <c r="AA223" i="1"/>
  <c r="AA327" i="1"/>
  <c r="R5" i="1"/>
  <c r="Q515" i="1"/>
  <c r="Q13" i="1" s="1"/>
  <c r="N518" i="1"/>
  <c r="M518" i="1"/>
  <c r="U5" i="1"/>
  <c r="U6" i="1"/>
  <c r="R3" i="1"/>
  <c r="K517" i="1"/>
  <c r="U8" i="1"/>
  <c r="P8" i="1"/>
  <c r="AA329" i="1"/>
  <c r="J3" i="1"/>
  <c r="AA434" i="1"/>
  <c r="AA184" i="1"/>
  <c r="AA301" i="1"/>
  <c r="P2" i="1"/>
  <c r="T517" i="1"/>
  <c r="N8" i="1"/>
  <c r="O5" i="1"/>
  <c r="N515" i="1"/>
  <c r="N13" i="1" s="1"/>
  <c r="M515" i="1"/>
  <c r="M13" i="1" s="1"/>
  <c r="AA55" i="1"/>
  <c r="I3" i="1"/>
  <c r="I6" i="1"/>
  <c r="AA58" i="1"/>
  <c r="AA515" i="1" s="1"/>
  <c r="AA13" i="1" s="1"/>
  <c r="V3" i="1"/>
  <c r="R8" i="1"/>
  <c r="M8" i="1"/>
  <c r="AE38" i="1"/>
  <c r="R9" i="1"/>
  <c r="I8" i="1"/>
  <c r="AA175" i="1"/>
  <c r="T518" i="1"/>
  <c r="O2" i="1"/>
  <c r="N517" i="1"/>
  <c r="M517" i="1"/>
  <c r="W6" i="1"/>
  <c r="S6" i="1"/>
  <c r="T2" i="1"/>
  <c r="S3" i="1"/>
  <c r="S5" i="1"/>
  <c r="L8" i="1"/>
  <c r="AA392" i="1"/>
  <c r="AE51" i="1"/>
  <c r="T515" i="1"/>
  <c r="T13" i="1" s="1"/>
  <c r="AA74" i="1"/>
  <c r="O3" i="1"/>
  <c r="O518" i="1"/>
  <c r="M9" i="1"/>
  <c r="J2" i="1"/>
  <c r="AA174" i="1"/>
  <c r="R6" i="1"/>
  <c r="R2" i="1"/>
  <c r="M5" i="1"/>
  <c r="Y9" i="1"/>
  <c r="AA412" i="1"/>
  <c r="AA442" i="1"/>
  <c r="AE47" i="1"/>
  <c r="AA389" i="1"/>
  <c r="S9" i="1"/>
  <c r="S517" i="1"/>
  <c r="V6" i="1"/>
  <c r="Q9" i="1"/>
  <c r="O515" i="1"/>
  <c r="O13" i="1" s="1"/>
  <c r="M4" i="1"/>
  <c r="X4" i="1"/>
  <c r="X5" i="1"/>
  <c r="X9" i="1"/>
  <c r="W3" i="1"/>
  <c r="K5" i="1"/>
  <c r="O6" i="1"/>
  <c r="V2" i="1"/>
  <c r="AA402" i="1"/>
  <c r="AA388" i="1"/>
  <c r="AA215" i="1"/>
  <c r="AA219" i="1"/>
  <c r="R518" i="1"/>
  <c r="V8" i="1"/>
  <c r="P4" i="1"/>
  <c r="L9" i="1"/>
  <c r="X6" i="1"/>
  <c r="J4" i="1"/>
  <c r="Z4" i="1" s="1"/>
  <c r="T8" i="1"/>
  <c r="O9" i="1"/>
  <c r="AA300" i="1"/>
  <c r="X3" i="1"/>
  <c r="P515" i="1"/>
  <c r="P13" i="1" s="1"/>
  <c r="N3" i="1"/>
  <c r="L4" i="1"/>
  <c r="L5" i="1"/>
  <c r="J6" i="1"/>
  <c r="I5" i="1"/>
  <c r="J9" i="1"/>
  <c r="Z2" i="1" l="1"/>
  <c r="AA517" i="1"/>
  <c r="AA518" i="1"/>
  <c r="F6" i="1"/>
  <c r="Z3" i="1"/>
  <c r="F5" i="1"/>
  <c r="AE16" i="1"/>
</calcChain>
</file>

<file path=xl/sharedStrings.xml><?xml version="1.0" encoding="utf-8"?>
<sst xmlns="http://schemas.openxmlformats.org/spreadsheetml/2006/main" count="5934" uniqueCount="1126">
  <si>
    <r>
      <t xml:space="preserve">ADM including </t>
    </r>
    <r>
      <rPr>
        <b/>
        <sz val="10"/>
        <color indexed="10"/>
        <rFont val="Arial"/>
        <family val="2"/>
      </rPr>
      <t>6 hours or more</t>
    </r>
    <r>
      <rPr>
        <sz val="10"/>
        <rFont val="Arial"/>
        <family val="2"/>
      </rPr>
      <t xml:space="preserve"> of pre-K</t>
    </r>
  </si>
  <si>
    <t>TOROFY25ADM 6hr PRE v05</t>
  </si>
  <si>
    <t>Totals</t>
  </si>
  <si>
    <t>&gt; 0</t>
  </si>
  <si>
    <t>minus</t>
  </si>
  <si>
    <t>&lt; 0</t>
  </si>
  <si>
    <t>TOROFY25ADM 6hr PRE v04</t>
  </si>
  <si>
    <t>&lt;&gt; 0</t>
  </si>
  <si>
    <t>changes</t>
  </si>
  <si>
    <t>Max</t>
  </si>
  <si>
    <t>Min</t>
  </si>
  <si>
    <t>Changes</t>
  </si>
  <si>
    <t>Early</t>
  </si>
  <si>
    <t>AW</t>
  </si>
  <si>
    <t>Essential</t>
  </si>
  <si>
    <t>Pre-K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</si>
  <si>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</si>
  <si>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</si>
  <si>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</si>
  <si>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</si>
  <si>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</si>
  <si>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</si>
  <si>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</si>
  <si>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</si>
  <si>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</si>
  <si>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</si>
  <si>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</si>
  <si>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</si>
  <si>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</si>
  <si>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Adult, No</t>
  </si>
  <si>
    <t>Education</t>
  </si>
  <si>
    <t>Part time</t>
  </si>
  <si>
    <t>Full time</t>
  </si>
  <si>
    <t>Diploma</t>
  </si>
  <si>
    <t>TownID</t>
  </si>
  <si>
    <t>Town</t>
  </si>
  <si>
    <t>TOROID</t>
  </si>
  <si>
    <t>TORO</t>
  </si>
  <si>
    <t>TOROtown</t>
  </si>
  <si>
    <t>County</t>
  </si>
  <si>
    <t>S.U.</t>
  </si>
  <si>
    <t>EEE</t>
  </si>
  <si>
    <t>PK</t>
  </si>
  <si>
    <t>KP</t>
  </si>
  <si>
    <t>KF</t>
  </si>
  <si>
    <t>ADW</t>
  </si>
  <si>
    <t>Updated</t>
  </si>
  <si>
    <t>Prior</t>
  </si>
  <si>
    <t>&lt;-- Filter</t>
  </si>
  <si>
    <t>T031</t>
  </si>
  <si>
    <t>Bristol</t>
  </si>
  <si>
    <t>T031T031</t>
  </si>
  <si>
    <t>Addison</t>
  </si>
  <si>
    <t>T127</t>
  </si>
  <si>
    <t>Monkton</t>
  </si>
  <si>
    <t>T127T127</t>
  </si>
  <si>
    <t>T138</t>
  </si>
  <si>
    <t>New Haven</t>
  </si>
  <si>
    <t>T138T138</t>
  </si>
  <si>
    <t>T196</t>
  </si>
  <si>
    <t>Starksboro</t>
  </si>
  <si>
    <t>T196T196</t>
  </si>
  <si>
    <t>U061</t>
  </si>
  <si>
    <t>Mt. Abraham USD</t>
  </si>
  <si>
    <t>U061T031</t>
  </si>
  <si>
    <t>U061T127</t>
  </si>
  <si>
    <t>U061T138</t>
  </si>
  <si>
    <t>U061T196</t>
  </si>
  <si>
    <t>T001</t>
  </si>
  <si>
    <t>T001T001</t>
  </si>
  <si>
    <t>T076</t>
  </si>
  <si>
    <t>Ferrisburgh</t>
  </si>
  <si>
    <t>T076T076</t>
  </si>
  <si>
    <t>T149</t>
  </si>
  <si>
    <t>Panton</t>
  </si>
  <si>
    <t>T149T149</t>
  </si>
  <si>
    <t>T213</t>
  </si>
  <si>
    <t>Vergennes ID</t>
  </si>
  <si>
    <t>Vergennes Id</t>
  </si>
  <si>
    <t>T213T213</t>
  </si>
  <si>
    <t>T220</t>
  </si>
  <si>
    <t>Waltham</t>
  </si>
  <si>
    <t>T220T220</t>
  </si>
  <si>
    <t>U054</t>
  </si>
  <si>
    <t>Addison NW USD #054</t>
  </si>
  <si>
    <t>U054T001</t>
  </si>
  <si>
    <t>U054T076</t>
  </si>
  <si>
    <t>U054T149</t>
  </si>
  <si>
    <t>Vergennes</t>
  </si>
  <si>
    <t>U054T213</t>
  </si>
  <si>
    <t>U054T220</t>
  </si>
  <si>
    <t>T029</t>
  </si>
  <si>
    <t>Bridport</t>
  </si>
  <si>
    <t>T029T029</t>
  </si>
  <si>
    <t>T053</t>
  </si>
  <si>
    <t>Cornwall</t>
  </si>
  <si>
    <t>T053T053</t>
  </si>
  <si>
    <t>T123</t>
  </si>
  <si>
    <t>Middlebury ID</t>
  </si>
  <si>
    <t>Middlebury Id</t>
  </si>
  <si>
    <t>T123T123</t>
  </si>
  <si>
    <t>T167</t>
  </si>
  <si>
    <t>Ripton</t>
  </si>
  <si>
    <t>T167T167</t>
  </si>
  <si>
    <t>T180</t>
  </si>
  <si>
    <t>Salisbury</t>
  </si>
  <si>
    <t>T180T180</t>
  </si>
  <si>
    <t>T189</t>
  </si>
  <si>
    <t>Shoreham</t>
  </si>
  <si>
    <t>T189T189</t>
  </si>
  <si>
    <t>T239</t>
  </si>
  <si>
    <t>Weybridge</t>
  </si>
  <si>
    <t>T239T239</t>
  </si>
  <si>
    <t>U055</t>
  </si>
  <si>
    <t>Addison Central USD #055</t>
  </si>
  <si>
    <t>U055T029</t>
  </si>
  <si>
    <t>U055T053</t>
  </si>
  <si>
    <t>U055T123</t>
  </si>
  <si>
    <t>U055T167</t>
  </si>
  <si>
    <t>U055T180</t>
  </si>
  <si>
    <t>U055T189</t>
  </si>
  <si>
    <t>U055T239</t>
  </si>
  <si>
    <t>T017</t>
  </si>
  <si>
    <t>Benson</t>
  </si>
  <si>
    <t>T017T017</t>
  </si>
  <si>
    <t>Rutland</t>
  </si>
  <si>
    <t>T042</t>
  </si>
  <si>
    <t>Castleton</t>
  </si>
  <si>
    <t>T042T042</t>
  </si>
  <si>
    <t>T073</t>
  </si>
  <si>
    <t>Fair Haven</t>
  </si>
  <si>
    <t>T073T073</t>
  </si>
  <si>
    <t>T098</t>
  </si>
  <si>
    <t>Hubbardton</t>
  </si>
  <si>
    <t>T098T098</t>
  </si>
  <si>
    <t>T148</t>
  </si>
  <si>
    <t>Orwell</t>
  </si>
  <si>
    <t>T148T148</t>
  </si>
  <si>
    <t>T233</t>
  </si>
  <si>
    <t>West Haven</t>
  </si>
  <si>
    <t>T233T233</t>
  </si>
  <si>
    <t>U062</t>
  </si>
  <si>
    <t>Slate Valley Unified Union School District</t>
  </si>
  <si>
    <t>T005</t>
  </si>
  <si>
    <t>Arlington</t>
  </si>
  <si>
    <t>T005T005</t>
  </si>
  <si>
    <t>Bennington</t>
  </si>
  <si>
    <t>T015</t>
  </si>
  <si>
    <t>Bennington ID</t>
  </si>
  <si>
    <t>Bennington Id</t>
  </si>
  <si>
    <t>T015T015</t>
  </si>
  <si>
    <t>T141</t>
  </si>
  <si>
    <t>North Bennington ID</t>
  </si>
  <si>
    <t>T141T141</t>
  </si>
  <si>
    <t>T159</t>
  </si>
  <si>
    <t>Pownal</t>
  </si>
  <si>
    <t>T159T159</t>
  </si>
  <si>
    <t>T181</t>
  </si>
  <si>
    <t>Sandgate</t>
  </si>
  <si>
    <t>T181T181</t>
  </si>
  <si>
    <t>T183</t>
  </si>
  <si>
    <t>Shaftsbury</t>
  </si>
  <si>
    <t>T183T183</t>
  </si>
  <si>
    <t>T252</t>
  </si>
  <si>
    <t>Woodford</t>
  </si>
  <si>
    <t>T252T252</t>
  </si>
  <si>
    <t>T259</t>
  </si>
  <si>
    <t>Glastenbury</t>
  </si>
  <si>
    <t>T259T259</t>
  </si>
  <si>
    <t>U014</t>
  </si>
  <si>
    <t>Mt. Anthony UHSD #14</t>
  </si>
  <si>
    <t>U014T015</t>
  </si>
  <si>
    <t>U014T141</t>
  </si>
  <si>
    <t>U014T159</t>
  </si>
  <si>
    <t>U014T183</t>
  </si>
  <si>
    <t>U014T252</t>
  </si>
  <si>
    <t>U087</t>
  </si>
  <si>
    <t>Southwest Vermont Union Elementary School District</t>
  </si>
  <si>
    <t>T056</t>
  </si>
  <si>
    <t>Danby</t>
  </si>
  <si>
    <t>T056T056</t>
  </si>
  <si>
    <t>T059</t>
  </si>
  <si>
    <t>Dorset</t>
  </si>
  <si>
    <t>T059T059</t>
  </si>
  <si>
    <t>T109</t>
  </si>
  <si>
    <t>Landgrove</t>
  </si>
  <si>
    <t>T109T109</t>
  </si>
  <si>
    <t>T113</t>
  </si>
  <si>
    <t>Londonderry</t>
  </si>
  <si>
    <t>T113T113</t>
  </si>
  <si>
    <t>Windham</t>
  </si>
  <si>
    <t>T119</t>
  </si>
  <si>
    <t>Manchester</t>
  </si>
  <si>
    <t>T119T119</t>
  </si>
  <si>
    <t>T134</t>
  </si>
  <si>
    <t>Mt. Tabor</t>
  </si>
  <si>
    <t>T134T134</t>
  </si>
  <si>
    <t>T150</t>
  </si>
  <si>
    <t>Pawlet</t>
  </si>
  <si>
    <t>T150T150</t>
  </si>
  <si>
    <t>T152</t>
  </si>
  <si>
    <t>Peru</t>
  </si>
  <si>
    <t>T152T152</t>
  </si>
  <si>
    <t>T172</t>
  </si>
  <si>
    <t>Rupert</t>
  </si>
  <si>
    <t>T172T172</t>
  </si>
  <si>
    <t>T202</t>
  </si>
  <si>
    <t>Sunderland</t>
  </si>
  <si>
    <t>T202T202</t>
  </si>
  <si>
    <t>T236</t>
  </si>
  <si>
    <t>Weston</t>
  </si>
  <si>
    <t>T236T236</t>
  </si>
  <si>
    <t>Windsor</t>
  </si>
  <si>
    <t>T248</t>
  </si>
  <si>
    <t>Winhall</t>
  </si>
  <si>
    <t>T248T248</t>
  </si>
  <si>
    <t>U063</t>
  </si>
  <si>
    <t>Taconic &amp; Green Regional USD</t>
  </si>
  <si>
    <t>U063T056</t>
  </si>
  <si>
    <t>U063T059</t>
  </si>
  <si>
    <t>U063T109</t>
  </si>
  <si>
    <t>U063T113</t>
  </si>
  <si>
    <t>U063T119</t>
  </si>
  <si>
    <t>U063T134</t>
  </si>
  <si>
    <t>U063T152</t>
  </si>
  <si>
    <t>U063T202</t>
  </si>
  <si>
    <t>U063T236</t>
  </si>
  <si>
    <t>U084</t>
  </si>
  <si>
    <t>Mettawee School District</t>
  </si>
  <si>
    <t>U084T150</t>
  </si>
  <si>
    <t>U084T172</t>
  </si>
  <si>
    <t>T050</t>
  </si>
  <si>
    <t>Colchester</t>
  </si>
  <si>
    <t>T050T050</t>
  </si>
  <si>
    <t>Chittenden</t>
  </si>
  <si>
    <t>T010</t>
  </si>
  <si>
    <t>Barnet</t>
  </si>
  <si>
    <t>T010T010</t>
  </si>
  <si>
    <t>Caledonia</t>
  </si>
  <si>
    <t>T038</t>
  </si>
  <si>
    <t>Cabot</t>
  </si>
  <si>
    <t>T038T038</t>
  </si>
  <si>
    <t>Washington</t>
  </si>
  <si>
    <t>T057</t>
  </si>
  <si>
    <t>Danville</t>
  </si>
  <si>
    <t>T057T057</t>
  </si>
  <si>
    <t>T121</t>
  </si>
  <si>
    <t>Marshfield</t>
  </si>
  <si>
    <t>T121T121</t>
  </si>
  <si>
    <t>T151</t>
  </si>
  <si>
    <t>Peacham</t>
  </si>
  <si>
    <t>T151T151</t>
  </si>
  <si>
    <t>T155</t>
  </si>
  <si>
    <t>Plainfield</t>
  </si>
  <si>
    <t>T155T155</t>
  </si>
  <si>
    <t>T218</t>
  </si>
  <si>
    <t>Walden</t>
  </si>
  <si>
    <t>T218T218</t>
  </si>
  <si>
    <t>T225</t>
  </si>
  <si>
    <t>Waterford</t>
  </si>
  <si>
    <t>T225T225</t>
  </si>
  <si>
    <t>U033</t>
  </si>
  <si>
    <t>Twinfield USD #33</t>
  </si>
  <si>
    <t>U033T121</t>
  </si>
  <si>
    <t>U033T155</t>
  </si>
  <si>
    <t>U078</t>
  </si>
  <si>
    <t>Caledonia CoopSD</t>
  </si>
  <si>
    <t>U078T010</t>
  </si>
  <si>
    <t>U078T218</t>
  </si>
  <si>
    <t>U078T225</t>
  </si>
  <si>
    <t>T126</t>
  </si>
  <si>
    <t>Milton</t>
  </si>
  <si>
    <t>T126T126</t>
  </si>
  <si>
    <t>T179</t>
  </si>
  <si>
    <t>St. Johnsbury</t>
  </si>
  <si>
    <t>T179T179</t>
  </si>
  <si>
    <t>T022</t>
  </si>
  <si>
    <t>Bolton</t>
  </si>
  <si>
    <t>T022T022</t>
  </si>
  <si>
    <t>T099</t>
  </si>
  <si>
    <t>Huntington</t>
  </si>
  <si>
    <t>T099T099</t>
  </si>
  <si>
    <t>T106</t>
  </si>
  <si>
    <t>Jericho</t>
  </si>
  <si>
    <t>T106T106</t>
  </si>
  <si>
    <t>T166</t>
  </si>
  <si>
    <t>Richmond</t>
  </si>
  <si>
    <t>T166T166</t>
  </si>
  <si>
    <t>T212</t>
  </si>
  <si>
    <t>Underhill Town</t>
  </si>
  <si>
    <t>T212T212</t>
  </si>
  <si>
    <t>T255</t>
  </si>
  <si>
    <t>Buels Gore</t>
  </si>
  <si>
    <t>T255T255</t>
  </si>
  <si>
    <t>U401</t>
  </si>
  <si>
    <t>Mt. Mansfield UUSD</t>
  </si>
  <si>
    <t>U401T022</t>
  </si>
  <si>
    <t>U401T099</t>
  </si>
  <si>
    <t>U401T106</t>
  </si>
  <si>
    <t>U401T166</t>
  </si>
  <si>
    <t>U401T212</t>
  </si>
  <si>
    <t>T045</t>
  </si>
  <si>
    <t>Charlotte</t>
  </si>
  <si>
    <t>T045T045</t>
  </si>
  <si>
    <t>T096</t>
  </si>
  <si>
    <t>Hinesburg</t>
  </si>
  <si>
    <t>T096T096</t>
  </si>
  <si>
    <t>T178</t>
  </si>
  <si>
    <t>St. George</t>
  </si>
  <si>
    <t>T178T178</t>
  </si>
  <si>
    <t>T186</t>
  </si>
  <si>
    <t>Shelburne</t>
  </si>
  <si>
    <t>T186T186</t>
  </si>
  <si>
    <t>T244</t>
  </si>
  <si>
    <t>Williston</t>
  </si>
  <si>
    <t>T244T244</t>
  </si>
  <si>
    <t>U056</t>
  </si>
  <si>
    <t>Champlain Valley USD #056</t>
  </si>
  <si>
    <t>U056T045</t>
  </si>
  <si>
    <t>U056T096</t>
  </si>
  <si>
    <t>U056T178</t>
  </si>
  <si>
    <t>U056T186</t>
  </si>
  <si>
    <t>U056T244</t>
  </si>
  <si>
    <t>T037</t>
  </si>
  <si>
    <t>Burlington</t>
  </si>
  <si>
    <t>T037T037</t>
  </si>
  <si>
    <t>T191</t>
  </si>
  <si>
    <t>South Burlington</t>
  </si>
  <si>
    <t>T191T191</t>
  </si>
  <si>
    <t>T249</t>
  </si>
  <si>
    <t>Winooski ID</t>
  </si>
  <si>
    <t>T249T249</t>
  </si>
  <si>
    <t>T021</t>
  </si>
  <si>
    <t>Bloomfield</t>
  </si>
  <si>
    <t>T021T021</t>
  </si>
  <si>
    <t>Essex</t>
  </si>
  <si>
    <t>T035</t>
  </si>
  <si>
    <t>Brunswick</t>
  </si>
  <si>
    <t>T035T035</t>
  </si>
  <si>
    <t>T041</t>
  </si>
  <si>
    <t>Canaan</t>
  </si>
  <si>
    <t>T041T041</t>
  </si>
  <si>
    <t>T064</t>
  </si>
  <si>
    <t>East Haven</t>
  </si>
  <si>
    <t>T064T064</t>
  </si>
  <si>
    <t>T083</t>
  </si>
  <si>
    <t>Granby</t>
  </si>
  <si>
    <t>T083T083</t>
  </si>
  <si>
    <t>T088</t>
  </si>
  <si>
    <t>Guildhall</t>
  </si>
  <si>
    <t>T088T088</t>
  </si>
  <si>
    <t>T108</t>
  </si>
  <si>
    <t>Kirby</t>
  </si>
  <si>
    <t>T108T108</t>
  </si>
  <si>
    <t>T111</t>
  </si>
  <si>
    <t>Lemington</t>
  </si>
  <si>
    <t>T111T111</t>
  </si>
  <si>
    <t>T118</t>
  </si>
  <si>
    <t>Maidstone</t>
  </si>
  <si>
    <t>T118T118</t>
  </si>
  <si>
    <t>T144</t>
  </si>
  <si>
    <t>Norton</t>
  </si>
  <si>
    <t>T144T144</t>
  </si>
  <si>
    <t>T216</t>
  </si>
  <si>
    <t>Victory</t>
  </si>
  <si>
    <t>T216T216</t>
  </si>
  <si>
    <t>T256</t>
  </si>
  <si>
    <t>Averill</t>
  </si>
  <si>
    <t>T256T256</t>
  </si>
  <si>
    <t>T257</t>
  </si>
  <si>
    <t>Avery's Gore</t>
  </si>
  <si>
    <t>T257T257</t>
  </si>
  <si>
    <t>T258</t>
  </si>
  <si>
    <t>Ferdinand</t>
  </si>
  <si>
    <t>T258T258</t>
  </si>
  <si>
    <t>T260</t>
  </si>
  <si>
    <t>Lewis</t>
  </si>
  <si>
    <t>T260T260</t>
  </si>
  <si>
    <t>T262</t>
  </si>
  <si>
    <t>Warner's Grant</t>
  </si>
  <si>
    <t>T262T262</t>
  </si>
  <si>
    <t>T263</t>
  </si>
  <si>
    <t>Warren's Gore</t>
  </si>
  <si>
    <t>T263T263</t>
  </si>
  <si>
    <t>U065</t>
  </si>
  <si>
    <t>Northeast Kingdom Choice USD</t>
  </si>
  <si>
    <t>U065T021</t>
  </si>
  <si>
    <t>U065T035</t>
  </si>
  <si>
    <t>U065T064</t>
  </si>
  <si>
    <t>U065T083</t>
  </si>
  <si>
    <t>U065T088</t>
  </si>
  <si>
    <t>U065T108</t>
  </si>
  <si>
    <t>U065T111</t>
  </si>
  <si>
    <t>U065T118</t>
  </si>
  <si>
    <t>U065T144</t>
  </si>
  <si>
    <t>U065T216</t>
  </si>
  <si>
    <t>T007</t>
  </si>
  <si>
    <t>Bakersfield</t>
  </si>
  <si>
    <t>T007T007</t>
  </si>
  <si>
    <t>Franklin</t>
  </si>
  <si>
    <t>T018</t>
  </si>
  <si>
    <t>Berkshire</t>
  </si>
  <si>
    <t>T018T018</t>
  </si>
  <si>
    <t>T068</t>
  </si>
  <si>
    <t>Enosburgh</t>
  </si>
  <si>
    <t>Enosburg Falls ID</t>
  </si>
  <si>
    <t>T068T068</t>
  </si>
  <si>
    <t>T128</t>
  </si>
  <si>
    <t>Montgomery</t>
  </si>
  <si>
    <t>T128T128</t>
  </si>
  <si>
    <t>T165</t>
  </si>
  <si>
    <t>Richford</t>
  </si>
  <si>
    <t>T165T165</t>
  </si>
  <si>
    <t>T187</t>
  </si>
  <si>
    <t>Sheldon</t>
  </si>
  <si>
    <t>T187T187</t>
  </si>
  <si>
    <t>U085</t>
  </si>
  <si>
    <t>Northern Mountain Valley Unified Union School District</t>
  </si>
  <si>
    <t>U088</t>
  </si>
  <si>
    <t>Enosburgh-Richford Unified Union School District</t>
  </si>
  <si>
    <t>T078</t>
  </si>
  <si>
    <t>T078T078</t>
  </si>
  <si>
    <t>T095</t>
  </si>
  <si>
    <t>Highgate</t>
  </si>
  <si>
    <t>T095T095</t>
  </si>
  <si>
    <t>T204</t>
  </si>
  <si>
    <t>Swanton</t>
  </si>
  <si>
    <t>T204T204</t>
  </si>
  <si>
    <t>U089</t>
  </si>
  <si>
    <t>Franklin Northwest Unified Union School District</t>
  </si>
  <si>
    <t>T071</t>
  </si>
  <si>
    <t>Fairfax</t>
  </si>
  <si>
    <t>T071T071</t>
  </si>
  <si>
    <t>T077</t>
  </si>
  <si>
    <t>Fletcher</t>
  </si>
  <si>
    <t>T077T077</t>
  </si>
  <si>
    <t>T079</t>
  </si>
  <si>
    <t>Georgia</t>
  </si>
  <si>
    <t>T079T079</t>
  </si>
  <si>
    <t>T072</t>
  </si>
  <si>
    <t>Fairfield</t>
  </si>
  <si>
    <t>T072T072</t>
  </si>
  <si>
    <t>T176</t>
  </si>
  <si>
    <t>St. Albans City</t>
  </si>
  <si>
    <t>T176T176</t>
  </si>
  <si>
    <t>T177</t>
  </si>
  <si>
    <t>St. Albans Town</t>
  </si>
  <si>
    <t>T177T177</t>
  </si>
  <si>
    <t>U057</t>
  </si>
  <si>
    <t>Maple Run USD #057</t>
  </si>
  <si>
    <t>U057T072</t>
  </si>
  <si>
    <t>U057T176</t>
  </si>
  <si>
    <t>U057T177</t>
  </si>
  <si>
    <t>T003</t>
  </si>
  <si>
    <t>Alburgh</t>
  </si>
  <si>
    <t>Alburg</t>
  </si>
  <si>
    <t>T003T003</t>
  </si>
  <si>
    <t>Grand Isle</t>
  </si>
  <si>
    <t>T084</t>
  </si>
  <si>
    <t>T084T084</t>
  </si>
  <si>
    <t>T103</t>
  </si>
  <si>
    <t>Isle La Motte</t>
  </si>
  <si>
    <t>T103T103</t>
  </si>
  <si>
    <t>T143</t>
  </si>
  <si>
    <t>North Hero</t>
  </si>
  <si>
    <t>T143T143</t>
  </si>
  <si>
    <t>T192</t>
  </si>
  <si>
    <t>South Hero</t>
  </si>
  <si>
    <t>T192T192</t>
  </si>
  <si>
    <t>U066</t>
  </si>
  <si>
    <t>Champlain Islands Unified Union School District</t>
  </si>
  <si>
    <t>T014</t>
  </si>
  <si>
    <t>Belvidere</t>
  </si>
  <si>
    <t>T014T014</t>
  </si>
  <si>
    <t>Lamoille</t>
  </si>
  <si>
    <t>T040</t>
  </si>
  <si>
    <t>Cambridge</t>
  </si>
  <si>
    <t>T040T040</t>
  </si>
  <si>
    <t>T066</t>
  </si>
  <si>
    <t>Eden</t>
  </si>
  <si>
    <t>T066T066</t>
  </si>
  <si>
    <t>T100</t>
  </si>
  <si>
    <t>Hyde Park</t>
  </si>
  <si>
    <t>T100T100</t>
  </si>
  <si>
    <t>T107</t>
  </si>
  <si>
    <t>Johnson</t>
  </si>
  <si>
    <t>T107T107</t>
  </si>
  <si>
    <t>T226</t>
  </si>
  <si>
    <t>Waterville</t>
  </si>
  <si>
    <t>T226T226</t>
  </si>
  <si>
    <t>U058A</t>
  </si>
  <si>
    <t>Lamoille North MUSD #058A</t>
  </si>
  <si>
    <t>U058AT014</t>
  </si>
  <si>
    <t>U058AT066</t>
  </si>
  <si>
    <t>U058AT100</t>
  </si>
  <si>
    <t>U058AT107</t>
  </si>
  <si>
    <t>U058B</t>
  </si>
  <si>
    <t>Lamoille North Unified Union School District</t>
  </si>
  <si>
    <t>T067</t>
  </si>
  <si>
    <t>Elmore</t>
  </si>
  <si>
    <t>T067T067</t>
  </si>
  <si>
    <t>T132</t>
  </si>
  <si>
    <t>Morristown</t>
  </si>
  <si>
    <t>T132T132</t>
  </si>
  <si>
    <t>T198</t>
  </si>
  <si>
    <t>Stowe</t>
  </si>
  <si>
    <t>T198T198</t>
  </si>
  <si>
    <t>U090</t>
  </si>
  <si>
    <t>Lamoille South Unified Union School District</t>
  </si>
  <si>
    <t>T023</t>
  </si>
  <si>
    <t>Bradford ID</t>
  </si>
  <si>
    <t>Bradford Id</t>
  </si>
  <si>
    <t>T023T023</t>
  </si>
  <si>
    <t>Orange</t>
  </si>
  <si>
    <t>T052</t>
  </si>
  <si>
    <t>Corinth</t>
  </si>
  <si>
    <t>T052T052</t>
  </si>
  <si>
    <t>T087</t>
  </si>
  <si>
    <t>Groton</t>
  </si>
  <si>
    <t>T087T087</t>
  </si>
  <si>
    <t>T136</t>
  </si>
  <si>
    <t>Newbury</t>
  </si>
  <si>
    <t>T136T136</t>
  </si>
  <si>
    <t>T175</t>
  </si>
  <si>
    <t>Ryegate</t>
  </si>
  <si>
    <t>T175T175</t>
  </si>
  <si>
    <t>T205</t>
  </si>
  <si>
    <t>Thetford</t>
  </si>
  <si>
    <t>T205T205</t>
  </si>
  <si>
    <t>T207</t>
  </si>
  <si>
    <t>Topsham</t>
  </si>
  <si>
    <t>T207T207</t>
  </si>
  <si>
    <t>T229</t>
  </si>
  <si>
    <t>Wells River</t>
  </si>
  <si>
    <t>T229T229</t>
  </si>
  <si>
    <t>U021</t>
  </si>
  <si>
    <t>Blue Mountain USD #21</t>
  </si>
  <si>
    <t>U021T087</t>
  </si>
  <si>
    <t>U021T175</t>
  </si>
  <si>
    <t>U021T229</t>
  </si>
  <si>
    <t>U036</t>
  </si>
  <si>
    <t>Waits River Valley USD #36</t>
  </si>
  <si>
    <t>U036T052</t>
  </si>
  <si>
    <t>U036T207</t>
  </si>
  <si>
    <t>U091</t>
  </si>
  <si>
    <t>Oxbow Unified Union School District</t>
  </si>
  <si>
    <t>T024</t>
  </si>
  <si>
    <t>Braintree</t>
  </si>
  <si>
    <t>T024T024</t>
  </si>
  <si>
    <t>T032</t>
  </si>
  <si>
    <t>Brookfield</t>
  </si>
  <si>
    <t>T032T032</t>
  </si>
  <si>
    <t>T162</t>
  </si>
  <si>
    <t>Randolph</t>
  </si>
  <si>
    <t>T162T162</t>
  </si>
  <si>
    <t>U059</t>
  </si>
  <si>
    <t>Orange Southwest USD #059</t>
  </si>
  <si>
    <t>U059T024</t>
  </si>
  <si>
    <t>U059T032</t>
  </si>
  <si>
    <t>U059T162</t>
  </si>
  <si>
    <t>T020</t>
  </si>
  <si>
    <t>Bethel</t>
  </si>
  <si>
    <t>T020T020</t>
  </si>
  <si>
    <t>T046</t>
  </si>
  <si>
    <t>Chelsea</t>
  </si>
  <si>
    <t>T046T046</t>
  </si>
  <si>
    <t>T085</t>
  </si>
  <si>
    <t>Granville</t>
  </si>
  <si>
    <t>T085T085</t>
  </si>
  <si>
    <t>T091</t>
  </si>
  <si>
    <t>Hancock</t>
  </si>
  <si>
    <t>T091T091</t>
  </si>
  <si>
    <t>T168</t>
  </si>
  <si>
    <t>Rochester</t>
  </si>
  <si>
    <t>T168T168</t>
  </si>
  <si>
    <t>T171</t>
  </si>
  <si>
    <t>Royalton</t>
  </si>
  <si>
    <t>T171T171</t>
  </si>
  <si>
    <t>T184</t>
  </si>
  <si>
    <t>Sharon</t>
  </si>
  <si>
    <t>T184T184</t>
  </si>
  <si>
    <t>T197</t>
  </si>
  <si>
    <t>Stockbridge</t>
  </si>
  <si>
    <t>T197T197</t>
  </si>
  <si>
    <t>T199</t>
  </si>
  <si>
    <t>Strafford</t>
  </si>
  <si>
    <t>T199T199</t>
  </si>
  <si>
    <t>T210</t>
  </si>
  <si>
    <t>Tunbridge</t>
  </si>
  <si>
    <t>T210T210</t>
  </si>
  <si>
    <t>U079</t>
  </si>
  <si>
    <t>White River Unified District</t>
  </si>
  <si>
    <t>U079T020</t>
  </si>
  <si>
    <t>U079T171</t>
  </si>
  <si>
    <t>U080</t>
  </si>
  <si>
    <t>Granville-Hancock Unified District</t>
  </si>
  <si>
    <t>U080T085</t>
  </si>
  <si>
    <t>U080T091</t>
  </si>
  <si>
    <t>U081</t>
  </si>
  <si>
    <t>Rochester-Stockbridge Unified School District</t>
  </si>
  <si>
    <t>U081T168</t>
  </si>
  <si>
    <t>U081T197</t>
  </si>
  <si>
    <t>U082</t>
  </si>
  <si>
    <t>First Branch Unified School District</t>
  </si>
  <si>
    <t>U082T046</t>
  </si>
  <si>
    <t>U082T210</t>
  </si>
  <si>
    <t>T030</t>
  </si>
  <si>
    <t>Brighton</t>
  </si>
  <si>
    <t>T030T030</t>
  </si>
  <si>
    <t>T044</t>
  </si>
  <si>
    <t>Charleston</t>
  </si>
  <si>
    <t>T044T044</t>
  </si>
  <si>
    <t>Orleans</t>
  </si>
  <si>
    <t>T054</t>
  </si>
  <si>
    <t>Coventry</t>
  </si>
  <si>
    <t>T054T054</t>
  </si>
  <si>
    <t>T058</t>
  </si>
  <si>
    <t>Derby</t>
  </si>
  <si>
    <t>T058T058</t>
  </si>
  <si>
    <t>T097</t>
  </si>
  <si>
    <t>Holland</t>
  </si>
  <si>
    <t>T097T097</t>
  </si>
  <si>
    <t>T105</t>
  </si>
  <si>
    <t>Jay</t>
  </si>
  <si>
    <t>T105T105</t>
  </si>
  <si>
    <t>T114</t>
  </si>
  <si>
    <t>Lowell</t>
  </si>
  <si>
    <t>T114T114</t>
  </si>
  <si>
    <t>T131</t>
  </si>
  <si>
    <t>Morgan</t>
  </si>
  <si>
    <t>T131T131</t>
  </si>
  <si>
    <t>T139</t>
  </si>
  <si>
    <t>Newport City</t>
  </si>
  <si>
    <t>T139T139</t>
  </si>
  <si>
    <t>T140</t>
  </si>
  <si>
    <t>Newport Town</t>
  </si>
  <si>
    <t>T140T140</t>
  </si>
  <si>
    <t>T209</t>
  </si>
  <si>
    <t>Troy</t>
  </si>
  <si>
    <t>T209T209</t>
  </si>
  <si>
    <t>T231</t>
  </si>
  <si>
    <t>Westfield</t>
  </si>
  <si>
    <t>T231T231</t>
  </si>
  <si>
    <t>U022A</t>
  </si>
  <si>
    <t>North Country Jr UHSD #22</t>
  </si>
  <si>
    <t>U022AT058</t>
  </si>
  <si>
    <t>U022AT097</t>
  </si>
  <si>
    <t>U022AT105</t>
  </si>
  <si>
    <t>U022AT131</t>
  </si>
  <si>
    <t>U022AT139</t>
  </si>
  <si>
    <t>U022AT231</t>
  </si>
  <si>
    <t>U022B</t>
  </si>
  <si>
    <t>North Country Sr UHSD #22</t>
  </si>
  <si>
    <t>U022BT030</t>
  </si>
  <si>
    <t>U022BT044</t>
  </si>
  <si>
    <t>U022BT058</t>
  </si>
  <si>
    <t>U022BT097</t>
  </si>
  <si>
    <t>U022BT105</t>
  </si>
  <si>
    <t>U022BT114</t>
  </si>
  <si>
    <t>U022BT131</t>
  </si>
  <si>
    <t>U022BT139</t>
  </si>
  <si>
    <t>U022BT140</t>
  </si>
  <si>
    <t>U022BT209</t>
  </si>
  <si>
    <t>U022BT231</t>
  </si>
  <si>
    <t>T019</t>
  </si>
  <si>
    <t>Berlin</t>
  </si>
  <si>
    <t>T019T019</t>
  </si>
  <si>
    <t>T039</t>
  </si>
  <si>
    <t>Calais</t>
  </si>
  <si>
    <t>T039T039</t>
  </si>
  <si>
    <t>T065</t>
  </si>
  <si>
    <t>East Montpelier</t>
  </si>
  <si>
    <t>T065T065</t>
  </si>
  <si>
    <t>T124</t>
  </si>
  <si>
    <t>Middlesex</t>
  </si>
  <si>
    <t>T124T124</t>
  </si>
  <si>
    <t>T254</t>
  </si>
  <si>
    <t>Worcester</t>
  </si>
  <si>
    <t>T254T254</t>
  </si>
  <si>
    <t>U092</t>
  </si>
  <si>
    <t>Washington Central Unified Union School District</t>
  </si>
  <si>
    <t>T049</t>
  </si>
  <si>
    <t>Clarendon</t>
  </si>
  <si>
    <t>T049T049</t>
  </si>
  <si>
    <t>T190</t>
  </si>
  <si>
    <t>Shrewsbury</t>
  </si>
  <si>
    <t>T190T190</t>
  </si>
  <si>
    <t>T206</t>
  </si>
  <si>
    <t>Tinmouth</t>
  </si>
  <si>
    <t>T206T206</t>
  </si>
  <si>
    <t>T219</t>
  </si>
  <si>
    <t>Wallingford</t>
  </si>
  <si>
    <t>T219T219</t>
  </si>
  <si>
    <t>U052</t>
  </si>
  <si>
    <t>Mill River USD #40</t>
  </si>
  <si>
    <t>U052T049</t>
  </si>
  <si>
    <t>U052T190</t>
  </si>
  <si>
    <t>U052T206</t>
  </si>
  <si>
    <t>U052T219</t>
  </si>
  <si>
    <t>T002</t>
  </si>
  <si>
    <t>Albany</t>
  </si>
  <si>
    <t>T002T002</t>
  </si>
  <si>
    <t>T013</t>
  </si>
  <si>
    <t>Barton ID</t>
  </si>
  <si>
    <t>Barton Id</t>
  </si>
  <si>
    <t>T013T013</t>
  </si>
  <si>
    <t>T034</t>
  </si>
  <si>
    <t>Brownington</t>
  </si>
  <si>
    <t>T034T034</t>
  </si>
  <si>
    <t>T080</t>
  </si>
  <si>
    <t>Glover</t>
  </si>
  <si>
    <t>T080T080</t>
  </si>
  <si>
    <t>T102</t>
  </si>
  <si>
    <t>Irasburg</t>
  </si>
  <si>
    <t>T102T102</t>
  </si>
  <si>
    <t>T147</t>
  </si>
  <si>
    <t>Orleans ID</t>
  </si>
  <si>
    <t>T147T147</t>
  </si>
  <si>
    <t>T235</t>
  </si>
  <si>
    <t>Westmore</t>
  </si>
  <si>
    <t>T235T235</t>
  </si>
  <si>
    <t>U024</t>
  </si>
  <si>
    <t>Lake Region UHSD #24</t>
  </si>
  <si>
    <t>U024T002</t>
  </si>
  <si>
    <t>U024T013</t>
  </si>
  <si>
    <t>U024T034</t>
  </si>
  <si>
    <t>U024T080</t>
  </si>
  <si>
    <t>U024T102</t>
  </si>
  <si>
    <t>U024T147</t>
  </si>
  <si>
    <t>U024T235</t>
  </si>
  <si>
    <t>U093</t>
  </si>
  <si>
    <t>Orleans Central Union Elementary School District</t>
  </si>
  <si>
    <t>T055</t>
  </si>
  <si>
    <t>Craftsbury</t>
  </si>
  <si>
    <t>T055T055</t>
  </si>
  <si>
    <t>T086</t>
  </si>
  <si>
    <t>Greensboro</t>
  </si>
  <si>
    <t>T086T086</t>
  </si>
  <si>
    <t>T092</t>
  </si>
  <si>
    <t>Hardwick</t>
  </si>
  <si>
    <t>T092T092</t>
  </si>
  <si>
    <t>T195</t>
  </si>
  <si>
    <t>Stannard</t>
  </si>
  <si>
    <t>T195T195</t>
  </si>
  <si>
    <t>T250</t>
  </si>
  <si>
    <t>Wolcott</t>
  </si>
  <si>
    <t>T250T250</t>
  </si>
  <si>
    <t>T251</t>
  </si>
  <si>
    <t>Woodbury</t>
  </si>
  <si>
    <t>T251T251</t>
  </si>
  <si>
    <t>U026</t>
  </si>
  <si>
    <t>Hazen UHSD #26</t>
  </si>
  <si>
    <t>U026T086</t>
  </si>
  <si>
    <t>U026T092</t>
  </si>
  <si>
    <t>U026T251</t>
  </si>
  <si>
    <t>U094</t>
  </si>
  <si>
    <t>Orleans Southwest Union Elementary School District</t>
  </si>
  <si>
    <t>T026</t>
  </si>
  <si>
    <t>Brandon</t>
  </si>
  <si>
    <t>T026T026</t>
  </si>
  <si>
    <t>T048</t>
  </si>
  <si>
    <t>T048T048</t>
  </si>
  <si>
    <t>T081</t>
  </si>
  <si>
    <t>Goshen</t>
  </si>
  <si>
    <t>T081T081</t>
  </si>
  <si>
    <t>T110</t>
  </si>
  <si>
    <t>Leicester</t>
  </si>
  <si>
    <t>T110T110</t>
  </si>
  <si>
    <t>T122</t>
  </si>
  <si>
    <t>Mendon</t>
  </si>
  <si>
    <t>T122T122</t>
  </si>
  <si>
    <t>T154</t>
  </si>
  <si>
    <t>Pittsford</t>
  </si>
  <si>
    <t>T154T154</t>
  </si>
  <si>
    <t>T201</t>
  </si>
  <si>
    <t>Sudbury</t>
  </si>
  <si>
    <t>T201T201</t>
  </si>
  <si>
    <t>T241</t>
  </si>
  <si>
    <t>Whiting</t>
  </si>
  <si>
    <t>T241T241</t>
  </si>
  <si>
    <t>U049</t>
  </si>
  <si>
    <t>Barstow USD #49</t>
  </si>
  <si>
    <t>U049T048</t>
  </si>
  <si>
    <t>U049T122</t>
  </si>
  <si>
    <t>U053</t>
  </si>
  <si>
    <t>Otter Valley UHSD #8</t>
  </si>
  <si>
    <t>U053T026</t>
  </si>
  <si>
    <t>U053T081</t>
  </si>
  <si>
    <t>U053T110</t>
  </si>
  <si>
    <t>U053T154</t>
  </si>
  <si>
    <t>U053T201</t>
  </si>
  <si>
    <t>U053T241</t>
  </si>
  <si>
    <t>T173</t>
  </si>
  <si>
    <t>Rutland City</t>
  </si>
  <si>
    <t>T173T173</t>
  </si>
  <si>
    <t>T063</t>
  </si>
  <si>
    <t>Duxbury</t>
  </si>
  <si>
    <t>T063T063</t>
  </si>
  <si>
    <t>T075</t>
  </si>
  <si>
    <t>Fayston</t>
  </si>
  <si>
    <t>T075T075</t>
  </si>
  <si>
    <t>T130</t>
  </si>
  <si>
    <t>Moretown</t>
  </si>
  <si>
    <t>T130T130</t>
  </si>
  <si>
    <t>T217</t>
  </si>
  <si>
    <t>Waitsfield</t>
  </si>
  <si>
    <t>T217T217</t>
  </si>
  <si>
    <t>T222</t>
  </si>
  <si>
    <t>Warren</t>
  </si>
  <si>
    <t>T222T222</t>
  </si>
  <si>
    <t>T224</t>
  </si>
  <si>
    <t>Waterbury</t>
  </si>
  <si>
    <t>T224T224</t>
  </si>
  <si>
    <t>U060</t>
  </si>
  <si>
    <t>Harwood USD #060</t>
  </si>
  <si>
    <t>U060T063</t>
  </si>
  <si>
    <t>U060T075</t>
  </si>
  <si>
    <t>U060T130</t>
  </si>
  <si>
    <t>U060T217</t>
  </si>
  <si>
    <t>U060T222</t>
  </si>
  <si>
    <t>U060T224</t>
  </si>
  <si>
    <t>T033</t>
  </si>
  <si>
    <t>Brookline</t>
  </si>
  <si>
    <t>T033T033</t>
  </si>
  <si>
    <t>T060</t>
  </si>
  <si>
    <t>Dover</t>
  </si>
  <si>
    <t>T060T060</t>
  </si>
  <si>
    <t>T104</t>
  </si>
  <si>
    <t>Jamaica</t>
  </si>
  <si>
    <t>T104T104</t>
  </si>
  <si>
    <t>T120</t>
  </si>
  <si>
    <t>Marlboro</t>
  </si>
  <si>
    <t>T120T120</t>
  </si>
  <si>
    <t>T137</t>
  </si>
  <si>
    <t>Newfane</t>
  </si>
  <si>
    <t>T137T137</t>
  </si>
  <si>
    <t>T200</t>
  </si>
  <si>
    <t>Stratton</t>
  </si>
  <si>
    <t>T200T200</t>
  </si>
  <si>
    <t>T208</t>
  </si>
  <si>
    <t>Townshend</t>
  </si>
  <si>
    <t>T208T208</t>
  </si>
  <si>
    <t>T221</t>
  </si>
  <si>
    <t>Wardsboro</t>
  </si>
  <si>
    <t>T221T221</t>
  </si>
  <si>
    <t>T246</t>
  </si>
  <si>
    <t>T246T246</t>
  </si>
  <si>
    <t>U072A</t>
  </si>
  <si>
    <t>West River Modified Union Education District</t>
  </si>
  <si>
    <t>U072B</t>
  </si>
  <si>
    <t>West River Union Education District</t>
  </si>
  <si>
    <t>U073</t>
  </si>
  <si>
    <t>River Valleys Unified School District</t>
  </si>
  <si>
    <t>T006</t>
  </si>
  <si>
    <t>Athens</t>
  </si>
  <si>
    <t>T006T006</t>
  </si>
  <si>
    <t>T082</t>
  </si>
  <si>
    <t>Grafton</t>
  </si>
  <si>
    <t>T082T082</t>
  </si>
  <si>
    <t>T169</t>
  </si>
  <si>
    <t>Rockingham</t>
  </si>
  <si>
    <t>T169T169</t>
  </si>
  <si>
    <t>T234</t>
  </si>
  <si>
    <t>Westminster</t>
  </si>
  <si>
    <t>T234T234</t>
  </si>
  <si>
    <t>U027</t>
  </si>
  <si>
    <t>Bellows Falls UHSD #27</t>
  </si>
  <si>
    <t>U027T006</t>
  </si>
  <si>
    <t>U027T082</t>
  </si>
  <si>
    <t>U027T169</t>
  </si>
  <si>
    <t>U027T234</t>
  </si>
  <si>
    <t>U095</t>
  </si>
  <si>
    <t>Windham Northeast Union Elementary School District</t>
  </si>
  <si>
    <t>T027</t>
  </si>
  <si>
    <t>Brattleboro</t>
  </si>
  <si>
    <t>T027T027</t>
  </si>
  <si>
    <t>T061</t>
  </si>
  <si>
    <t>Dummerston</t>
  </si>
  <si>
    <t>T061T061</t>
  </si>
  <si>
    <t>T089</t>
  </si>
  <si>
    <t>Guilford</t>
  </si>
  <si>
    <t>T089T089</t>
  </si>
  <si>
    <t>T161</t>
  </si>
  <si>
    <t>Putney</t>
  </si>
  <si>
    <t>T161T161</t>
  </si>
  <si>
    <t>T214</t>
  </si>
  <si>
    <t>Vernon</t>
  </si>
  <si>
    <t>T214T214</t>
  </si>
  <si>
    <t>U096</t>
  </si>
  <si>
    <t>Windham Southeast Unified Union School District</t>
  </si>
  <si>
    <t>T090</t>
  </si>
  <si>
    <t>Halifax</t>
  </si>
  <si>
    <t>T090T090</t>
  </si>
  <si>
    <t>T164</t>
  </si>
  <si>
    <t>Readsboro</t>
  </si>
  <si>
    <t>T164T164</t>
  </si>
  <si>
    <t>T182</t>
  </si>
  <si>
    <t>Searsburg</t>
  </si>
  <si>
    <t>T182T182</t>
  </si>
  <si>
    <t>T194</t>
  </si>
  <si>
    <t>Stamford</t>
  </si>
  <si>
    <t>T194T194</t>
  </si>
  <si>
    <t>T242</t>
  </si>
  <si>
    <t>Whitingham</t>
  </si>
  <si>
    <t>T242T242</t>
  </si>
  <si>
    <t>T245</t>
  </si>
  <si>
    <t>Wilmington</t>
  </si>
  <si>
    <t>T245T245</t>
  </si>
  <si>
    <t>T261</t>
  </si>
  <si>
    <t>Somerset</t>
  </si>
  <si>
    <t>T261T261</t>
  </si>
  <si>
    <t>U075</t>
  </si>
  <si>
    <t>Twin Valley USD</t>
  </si>
  <si>
    <t>U075T242</t>
  </si>
  <si>
    <t>U075T245</t>
  </si>
  <si>
    <t>T009</t>
  </si>
  <si>
    <t>Barnard</t>
  </si>
  <si>
    <t>T009T009</t>
  </si>
  <si>
    <t>T028</t>
  </si>
  <si>
    <t>Bridgewater</t>
  </si>
  <si>
    <t>T028T028</t>
  </si>
  <si>
    <t>T153</t>
  </si>
  <si>
    <t>Pittsfield</t>
  </si>
  <si>
    <t>T153T153</t>
  </si>
  <si>
    <t>T156</t>
  </si>
  <si>
    <t>Plymouth</t>
  </si>
  <si>
    <t>T156T156</t>
  </si>
  <si>
    <t>T157</t>
  </si>
  <si>
    <t>Pomfret</t>
  </si>
  <si>
    <t>T157T157</t>
  </si>
  <si>
    <t>T163</t>
  </si>
  <si>
    <t>Reading</t>
  </si>
  <si>
    <t>T163T163</t>
  </si>
  <si>
    <t>T188</t>
  </si>
  <si>
    <t>Killington</t>
  </si>
  <si>
    <t>T188T188</t>
  </si>
  <si>
    <t>T253</t>
  </si>
  <si>
    <t>Woodstock</t>
  </si>
  <si>
    <t>T253T253</t>
  </si>
  <si>
    <t>U076</t>
  </si>
  <si>
    <t>Mountain Views USD</t>
  </si>
  <si>
    <t>T094</t>
  </si>
  <si>
    <t>Hartland</t>
  </si>
  <si>
    <t>T094T094</t>
  </si>
  <si>
    <t>T227</t>
  </si>
  <si>
    <t>Weathersfield</t>
  </si>
  <si>
    <t>T227T227</t>
  </si>
  <si>
    <t>T238</t>
  </si>
  <si>
    <t>West Windsor</t>
  </si>
  <si>
    <t>T238T238</t>
  </si>
  <si>
    <t>T247</t>
  </si>
  <si>
    <t>T247T247</t>
  </si>
  <si>
    <t>U086</t>
  </si>
  <si>
    <t>Mount Ascutney School District</t>
  </si>
  <si>
    <t>T093</t>
  </si>
  <si>
    <t>Hartford</t>
  </si>
  <si>
    <t>T093T093</t>
  </si>
  <si>
    <t>T145</t>
  </si>
  <si>
    <t>Norwich</t>
  </si>
  <si>
    <t>T145T145</t>
  </si>
  <si>
    <t>T193</t>
  </si>
  <si>
    <t>Springfield</t>
  </si>
  <si>
    <t>T193T193</t>
  </si>
  <si>
    <t>T011</t>
  </si>
  <si>
    <t>Barre City</t>
  </si>
  <si>
    <t>T011T011</t>
  </si>
  <si>
    <t>T012</t>
  </si>
  <si>
    <t>Barre Town</t>
  </si>
  <si>
    <t>T012T012</t>
  </si>
  <si>
    <t>U097</t>
  </si>
  <si>
    <t>Barre Unified Union School District</t>
  </si>
  <si>
    <t>T004</t>
  </si>
  <si>
    <t>Andover</t>
  </si>
  <si>
    <t>T004T004</t>
  </si>
  <si>
    <t>T008</t>
  </si>
  <si>
    <t>Baltimore</t>
  </si>
  <si>
    <t>T008T008</t>
  </si>
  <si>
    <t>T043</t>
  </si>
  <si>
    <t>Cavendish</t>
  </si>
  <si>
    <t>T043T043</t>
  </si>
  <si>
    <t>T047</t>
  </si>
  <si>
    <t>Chester</t>
  </si>
  <si>
    <t>T047T047</t>
  </si>
  <si>
    <t>T115</t>
  </si>
  <si>
    <t>Ludlow</t>
  </si>
  <si>
    <t>T115T115</t>
  </si>
  <si>
    <t>T133</t>
  </si>
  <si>
    <t>Mt. Holly</t>
  </si>
  <si>
    <t>T133T133</t>
  </si>
  <si>
    <t>U077</t>
  </si>
  <si>
    <t>Green Mountain USD</t>
  </si>
  <si>
    <t>U077T004</t>
  </si>
  <si>
    <t>U077T008</t>
  </si>
  <si>
    <t>U077T043</t>
  </si>
  <si>
    <t>U077T047</t>
  </si>
  <si>
    <t>U083</t>
  </si>
  <si>
    <t>Ludlow-Mt. Holly Unified Union School District</t>
  </si>
  <si>
    <t>U083T115</t>
  </si>
  <si>
    <t>U083T133</t>
  </si>
  <si>
    <t>T074</t>
  </si>
  <si>
    <t>Fairlee</t>
  </si>
  <si>
    <t>T074T074</t>
  </si>
  <si>
    <t>T215</t>
  </si>
  <si>
    <t>Vershire</t>
  </si>
  <si>
    <t>T215T215</t>
  </si>
  <si>
    <t>T230</t>
  </si>
  <si>
    <t>West Fairlee</t>
  </si>
  <si>
    <t>T230T230</t>
  </si>
  <si>
    <t>U146</t>
  </si>
  <si>
    <t>Rivendell Interstate School District</t>
  </si>
  <si>
    <t>U146T074</t>
  </si>
  <si>
    <t>U146T215</t>
  </si>
  <si>
    <t>U146T230</t>
  </si>
  <si>
    <t>T069</t>
  </si>
  <si>
    <t>Essex Junction</t>
  </si>
  <si>
    <t>T069T069</t>
  </si>
  <si>
    <t>T070</t>
  </si>
  <si>
    <t>Essex Town</t>
  </si>
  <si>
    <t>T070T070</t>
  </si>
  <si>
    <t>T232</t>
  </si>
  <si>
    <t>Westford</t>
  </si>
  <si>
    <t>T232T232</t>
  </si>
  <si>
    <t>U051</t>
  </si>
  <si>
    <t>Essex-Westford EC USD #051</t>
  </si>
  <si>
    <t>U051T069</t>
  </si>
  <si>
    <t>U051T070</t>
  </si>
  <si>
    <t>U051T232</t>
  </si>
  <si>
    <t>T101</t>
  </si>
  <si>
    <t>Ira</t>
  </si>
  <si>
    <t>T101T101</t>
  </si>
  <si>
    <t>T125</t>
  </si>
  <si>
    <t>Middletown Springs</t>
  </si>
  <si>
    <t>T125T125</t>
  </si>
  <si>
    <t>T158</t>
  </si>
  <si>
    <t>Poultney</t>
  </si>
  <si>
    <t>T158T158</t>
  </si>
  <si>
    <t>T160</t>
  </si>
  <si>
    <t>Proctor</t>
  </si>
  <si>
    <t>T160T160</t>
  </si>
  <si>
    <t>T174</t>
  </si>
  <si>
    <t>Rutland Town</t>
  </si>
  <si>
    <t>T174T174</t>
  </si>
  <si>
    <t>T228</t>
  </si>
  <si>
    <t>Wells</t>
  </si>
  <si>
    <t>T228T228</t>
  </si>
  <si>
    <t>T237</t>
  </si>
  <si>
    <t>West Rutland</t>
  </si>
  <si>
    <t>T237T237</t>
  </si>
  <si>
    <t>U069</t>
  </si>
  <si>
    <t>Wells Spring USD</t>
  </si>
  <si>
    <t>U069T125</t>
  </si>
  <si>
    <t>U069T228</t>
  </si>
  <si>
    <t>U070</t>
  </si>
  <si>
    <t>Quarry Valley USD</t>
  </si>
  <si>
    <t>U070T158</t>
  </si>
  <si>
    <t>U070T160</t>
  </si>
  <si>
    <t>U070T237</t>
  </si>
  <si>
    <t>T036</t>
  </si>
  <si>
    <t>Burke</t>
  </si>
  <si>
    <t>T036T036</t>
  </si>
  <si>
    <t>T051</t>
  </si>
  <si>
    <t>Concord</t>
  </si>
  <si>
    <t>T051T051</t>
  </si>
  <si>
    <t>T116</t>
  </si>
  <si>
    <t>Lunenburg</t>
  </si>
  <si>
    <t>T116T116</t>
  </si>
  <si>
    <t>T117</t>
  </si>
  <si>
    <t>Lyndon</t>
  </si>
  <si>
    <t>T117T117</t>
  </si>
  <si>
    <t>T135</t>
  </si>
  <si>
    <t>Newark</t>
  </si>
  <si>
    <t>T135T135</t>
  </si>
  <si>
    <t>T185</t>
  </si>
  <si>
    <t>Sheffield</t>
  </si>
  <si>
    <t>T185T185</t>
  </si>
  <si>
    <t>T203</t>
  </si>
  <si>
    <t>Sutton</t>
  </si>
  <si>
    <t>T203T203</t>
  </si>
  <si>
    <t>T240</t>
  </si>
  <si>
    <t>Wheelock</t>
  </si>
  <si>
    <t>T240T240</t>
  </si>
  <si>
    <t>U064</t>
  </si>
  <si>
    <t>Kingdom East USD</t>
  </si>
  <si>
    <t>U064T036</t>
  </si>
  <si>
    <t>U064T051</t>
  </si>
  <si>
    <t>U064T116</t>
  </si>
  <si>
    <t>U064T117</t>
  </si>
  <si>
    <t>U064T135</t>
  </si>
  <si>
    <t>U064T185</t>
  </si>
  <si>
    <t>U064T203</t>
  </si>
  <si>
    <t>U064T240</t>
  </si>
  <si>
    <t>T142</t>
  </si>
  <si>
    <t>Northfield</t>
  </si>
  <si>
    <t>T142T142</t>
  </si>
  <si>
    <t>T146</t>
  </si>
  <si>
    <t>T146T146</t>
  </si>
  <si>
    <t>T223</t>
  </si>
  <si>
    <t>T223T223</t>
  </si>
  <si>
    <t>T243</t>
  </si>
  <si>
    <t>Williamstown</t>
  </si>
  <si>
    <t>T243T243</t>
  </si>
  <si>
    <t>U067</t>
  </si>
  <si>
    <t>Orange Washington USD</t>
  </si>
  <si>
    <t>U067T146</t>
  </si>
  <si>
    <t>U067T223</t>
  </si>
  <si>
    <t>U068</t>
  </si>
  <si>
    <t>Central Vermont USD</t>
  </si>
  <si>
    <t>U068T142</t>
  </si>
  <si>
    <t>U068T243</t>
  </si>
  <si>
    <t>T129</t>
  </si>
  <si>
    <t>Montpelier</t>
  </si>
  <si>
    <t>T129T129</t>
  </si>
  <si>
    <t>T170</t>
  </si>
  <si>
    <t>Roxbury</t>
  </si>
  <si>
    <t>T170T170</t>
  </si>
  <si>
    <t>U071</t>
  </si>
  <si>
    <t>Montpelier-Roxbury USD</t>
  </si>
  <si>
    <t>U071T129</t>
  </si>
  <si>
    <t>U071T170</t>
  </si>
  <si>
    <t>T112</t>
  </si>
  <si>
    <t>Lincoln</t>
  </si>
  <si>
    <t>T112T112</t>
  </si>
  <si>
    <t>Z999</t>
  </si>
  <si>
    <t>Statewide Totals</t>
  </si>
  <si>
    <t>TOROFY25FPL 6hr PRE v05</t>
  </si>
  <si>
    <t>TOROFY25FPL 6hr PRE 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</si>
</sst>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#"/>
    <numFmt numFmtId="166" formatCode="0.0%_);[Red]\(0.0%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35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35"/>
      </patternFill>
    </fill>
    <fill>
      <patternFill patternType="solid">
        <fgColor rgb="FFFF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19">
    <xf numFmtId="0" fontId="0" fillId="0" borderId="0" xfId="0"/>
    <xf numFmtId="0" fontId="0" fillId="2" borderId="0" xfId="0" applyFill="1"/>
    <xf numFmtId="0" fontId="2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right"/>
    </xf>
    <xf numFmtId="0" fontId="2" fillId="3" borderId="0" xfId="0" applyFont="1" applyFill="1"/>
    <xf numFmtId="164" fontId="0" fillId="3" borderId="0" xfId="0" applyNumberFormat="1" applyFill="1"/>
    <xf numFmtId="164" fontId="6" fillId="3" borderId="0" xfId="0" applyNumberFormat="1" applyFont="1" applyFill="1"/>
    <xf numFmtId="0" fontId="2" fillId="2" borderId="0" xfId="0" applyFont="1" applyFill="1"/>
    <xf numFmtId="0" fontId="3" fillId="4" borderId="0" xfId="0" applyFont="1" applyFill="1" applyAlignment="1">
      <alignment horizontal="right"/>
    </xf>
    <xf numFmtId="0" fontId="2" fillId="5" borderId="0" xfId="0" applyFont="1" applyFill="1"/>
    <xf numFmtId="0" fontId="4" fillId="4" borderId="0" xfId="2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41" fontId="6" fillId="0" borderId="0" xfId="0" applyNumberFormat="1" applyFont="1"/>
    <xf numFmtId="0" fontId="6" fillId="0" borderId="0" xfId="0" applyFont="1" applyAlignment="1">
      <alignment horizontal="right"/>
    </xf>
    <xf numFmtId="0" fontId="2" fillId="7" borderId="0" xfId="0" applyFont="1" applyFill="1"/>
    <xf numFmtId="0" fontId="8" fillId="0" borderId="0" xfId="2" applyFont="1" applyAlignment="1">
      <alignment horizontal="center"/>
    </xf>
    <xf numFmtId="0" fontId="2" fillId="0" borderId="0" xfId="2" applyFont="1"/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39" fontId="2" fillId="0" borderId="0" xfId="2" applyNumberFormat="1" applyFont="1"/>
    <xf numFmtId="0" fontId="6" fillId="9" borderId="5" xfId="2" applyFont="1" applyFill="1" applyBorder="1" applyAlignment="1">
      <alignment horizontal="center"/>
    </xf>
    <xf numFmtId="0" fontId="2" fillId="9" borderId="6" xfId="2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2" fillId="8" borderId="5" xfId="2" applyFont="1" applyFill="1" applyBorder="1" applyAlignment="1">
      <alignment horizontal="center" vertical="center"/>
    </xf>
    <xf numFmtId="0" fontId="2" fillId="9" borderId="6" xfId="2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8" borderId="10" xfId="2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8" borderId="13" xfId="2" applyFont="1" applyFill="1" applyBorder="1" applyAlignment="1">
      <alignment horizontal="center" vertical="center"/>
    </xf>
    <xf numFmtId="0" fontId="2" fillId="9" borderId="11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9" fontId="4" fillId="0" borderId="14" xfId="0" applyNumberFormat="1" applyFont="1" applyBorder="1"/>
    <xf numFmtId="39" fontId="3" fillId="0" borderId="14" xfId="0" applyNumberFormat="1" applyFont="1" applyBorder="1"/>
    <xf numFmtId="41" fontId="3" fillId="0" borderId="14" xfId="0" applyNumberFormat="1" applyFont="1" applyBorder="1"/>
    <xf numFmtId="0" fontId="0" fillId="5" borderId="0" xfId="0" applyFill="1"/>
    <xf numFmtId="0" fontId="2" fillId="7" borderId="0" xfId="0" applyFont="1" applyFill="1" applyAlignment="1">
      <alignment horizontal="fill"/>
    </xf>
    <xf numFmtId="37" fontId="6" fillId="7" borderId="0" xfId="2" applyNumberFormat="1" applyFont="1" applyFill="1" applyAlignment="1">
      <alignment horizontal="center"/>
    </xf>
    <xf numFmtId="37" fontId="2" fillId="7" borderId="0" xfId="2" applyNumberFormat="1" applyFont="1" applyFill="1" applyAlignment="1">
      <alignment horizontal="center"/>
    </xf>
    <xf numFmtId="164" fontId="2" fillId="0" borderId="15" xfId="2" applyNumberFormat="1" applyFont="1" applyBorder="1"/>
    <xf numFmtId="164" fontId="2" fillId="0" borderId="16" xfId="2" applyNumberFormat="1" applyFont="1" applyBorder="1"/>
    <xf numFmtId="164" fontId="2" fillId="8" borderId="16" xfId="2" applyNumberFormat="1" applyFont="1" applyFill="1" applyBorder="1"/>
    <xf numFmtId="41" fontId="2" fillId="9" borderId="16" xfId="2" applyNumberFormat="1" applyFont="1" applyFill="1" applyBorder="1"/>
    <xf numFmtId="0" fontId="6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37" fontId="2" fillId="10" borderId="0" xfId="2" applyNumberFormat="1" applyFont="1" applyFill="1" applyAlignment="1">
      <alignment horizontal="center"/>
    </xf>
    <xf numFmtId="0" fontId="0" fillId="11" borderId="0" xfId="0" applyFill="1"/>
    <xf numFmtId="164" fontId="0" fillId="0" borderId="0" xfId="0" applyNumberFormat="1"/>
    <xf numFmtId="43" fontId="0" fillId="0" borderId="0" xfId="0" applyNumberFormat="1"/>
    <xf numFmtId="0" fontId="0" fillId="0" borderId="2" xfId="0" applyBorder="1"/>
    <xf numFmtId="0" fontId="0" fillId="0" borderId="4" xfId="0" applyBorder="1"/>
    <xf numFmtId="41" fontId="9" fillId="0" borderId="2" xfId="0" applyNumberFormat="1" applyFont="1" applyBorder="1"/>
    <xf numFmtId="0" fontId="9" fillId="0" borderId="4" xfId="0" applyFont="1" applyBorder="1"/>
    <xf numFmtId="0" fontId="10" fillId="0" borderId="2" xfId="0" applyFont="1" applyBorder="1"/>
    <xf numFmtId="41" fontId="9" fillId="0" borderId="3" xfId="0" applyNumberFormat="1" applyFont="1" applyBorder="1"/>
    <xf numFmtId="165" fontId="2" fillId="0" borderId="15" xfId="2" applyNumberFormat="1" applyFont="1" applyBorder="1" applyAlignment="1">
      <alignment horizontal="center"/>
    </xf>
    <xf numFmtId="164" fontId="3" fillId="12" borderId="17" xfId="2" applyNumberFormat="1" applyFont="1" applyFill="1" applyBorder="1"/>
    <xf numFmtId="166" fontId="0" fillId="0" borderId="0" xfId="1" applyNumberFormat="1" applyFont="1"/>
    <xf numFmtId="41" fontId="9" fillId="0" borderId="0" xfId="0" applyNumberFormat="1" applyFont="1"/>
    <xf numFmtId="0" fontId="9" fillId="0" borderId="0" xfId="0" applyFont="1"/>
    <xf numFmtId="0" fontId="10" fillId="0" borderId="0" xfId="0" applyFont="1"/>
    <xf numFmtId="165" fontId="2" fillId="0" borderId="0" xfId="2" applyNumberFormat="1" applyFont="1" applyAlignment="1">
      <alignment horizontal="center"/>
    </xf>
    <xf numFmtId="0" fontId="2" fillId="8" borderId="2" xfId="0" applyFont="1" applyFill="1" applyBorder="1"/>
    <xf numFmtId="0" fontId="2" fillId="8" borderId="4" xfId="0" applyFont="1" applyFill="1" applyBorder="1"/>
    <xf numFmtId="41" fontId="9" fillId="13" borderId="2" xfId="0" applyNumberFormat="1" applyFont="1" applyFill="1" applyBorder="1"/>
    <xf numFmtId="0" fontId="9" fillId="8" borderId="4" xfId="0" applyFont="1" applyFill="1" applyBorder="1"/>
    <xf numFmtId="0" fontId="10" fillId="8" borderId="2" xfId="0" applyFont="1" applyFill="1" applyBorder="1"/>
    <xf numFmtId="41" fontId="9" fillId="8" borderId="3" xfId="0" applyNumberFormat="1" applyFont="1" applyFill="1" applyBorder="1"/>
    <xf numFmtId="165" fontId="2" fillId="8" borderId="15" xfId="2" applyNumberFormat="1" applyFont="1" applyFill="1" applyBorder="1" applyAlignment="1">
      <alignment horizontal="center"/>
    </xf>
    <xf numFmtId="164" fontId="2" fillId="13" borderId="16" xfId="2" applyNumberFormat="1" applyFont="1" applyFill="1" applyBorder="1"/>
    <xf numFmtId="0" fontId="2" fillId="8" borderId="0" xfId="0" applyFont="1" applyFill="1"/>
    <xf numFmtId="41" fontId="9" fillId="13" borderId="0" xfId="0" applyNumberFormat="1" applyFont="1" applyFill="1"/>
    <xf numFmtId="0" fontId="9" fillId="8" borderId="0" xfId="0" applyFont="1" applyFill="1"/>
    <xf numFmtId="0" fontId="10" fillId="8" borderId="0" xfId="0" applyFont="1" applyFill="1"/>
    <xf numFmtId="41" fontId="9" fillId="8" borderId="0" xfId="0" applyNumberFormat="1" applyFont="1" applyFill="1"/>
    <xf numFmtId="165" fontId="2" fillId="8" borderId="0" xfId="2" applyNumberFormat="1" applyFont="1" applyFill="1" applyAlignment="1">
      <alignment horizontal="center"/>
    </xf>
    <xf numFmtId="0" fontId="11" fillId="0" borderId="2" xfId="0" applyFont="1" applyBorder="1"/>
    <xf numFmtId="0" fontId="0" fillId="8" borderId="2" xfId="0" applyFill="1" applyBorder="1"/>
    <xf numFmtId="0" fontId="0" fillId="13" borderId="4" xfId="0" applyFill="1" applyBorder="1"/>
    <xf numFmtId="41" fontId="9" fillId="8" borderId="2" xfId="0" applyNumberFormat="1" applyFont="1" applyFill="1" applyBorder="1"/>
    <xf numFmtId="0" fontId="11" fillId="8" borderId="2" xfId="0" applyFont="1" applyFill="1" applyBorder="1"/>
    <xf numFmtId="0" fontId="9" fillId="0" borderId="2" xfId="0" applyFont="1" applyBorder="1"/>
    <xf numFmtId="0" fontId="9" fillId="13" borderId="4" xfId="0" applyFont="1" applyFill="1" applyBorder="1"/>
    <xf numFmtId="0" fontId="10" fillId="13" borderId="2" xfId="0" applyFont="1" applyFill="1" applyBorder="1"/>
    <xf numFmtId="41" fontId="9" fillId="13" borderId="3" xfId="0" applyNumberFormat="1" applyFont="1" applyFill="1" applyBorder="1"/>
    <xf numFmtId="165" fontId="2" fillId="13" borderId="15" xfId="2" applyNumberFormat="1" applyFont="1" applyFill="1" applyBorder="1" applyAlignment="1">
      <alignment horizontal="center"/>
    </xf>
    <xf numFmtId="165" fontId="2" fillId="11" borderId="15" xfId="2" applyNumberFormat="1" applyFont="1" applyFill="1" applyBorder="1" applyAlignment="1">
      <alignment horizontal="center"/>
    </xf>
    <xf numFmtId="0" fontId="0" fillId="8" borderId="4" xfId="0" applyFill="1" applyBorder="1"/>
    <xf numFmtId="0" fontId="2" fillId="0" borderId="4" xfId="0" applyFont="1" applyBorder="1"/>
    <xf numFmtId="0" fontId="0" fillId="0" borderId="18" xfId="0" applyBorder="1"/>
    <xf numFmtId="0" fontId="0" fillId="0" borderId="19" xfId="0" applyBorder="1"/>
    <xf numFmtId="41" fontId="9" fillId="0" borderId="18" xfId="0" applyNumberFormat="1" applyFont="1" applyBorder="1"/>
    <xf numFmtId="0" fontId="9" fillId="0" borderId="19" xfId="0" applyFont="1" applyBorder="1"/>
    <xf numFmtId="0" fontId="10" fillId="0" borderId="18" xfId="0" applyFont="1" applyBorder="1"/>
    <xf numFmtId="41" fontId="9" fillId="0" borderId="20" xfId="0" applyNumberFormat="1" applyFont="1" applyBorder="1"/>
    <xf numFmtId="0" fontId="2" fillId="13" borderId="4" xfId="0" applyFont="1" applyFill="1" applyBorder="1"/>
    <xf numFmtId="0" fontId="6" fillId="7" borderId="0" xfId="0" applyFont="1" applyFill="1"/>
    <xf numFmtId="0" fontId="11" fillId="13" borderId="2" xfId="0" applyFont="1" applyFill="1" applyBorder="1"/>
    <xf numFmtId="165" fontId="2" fillId="8" borderId="21" xfId="2" applyNumberFormat="1" applyFont="1" applyFill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165" fontId="2" fillId="13" borderId="4" xfId="2" applyNumberFormat="1" applyFont="1" applyFill="1" applyBorder="1" applyAlignment="1">
      <alignment horizontal="center"/>
    </xf>
    <xf numFmtId="0" fontId="2" fillId="0" borderId="2" xfId="0" applyFont="1" applyBorder="1"/>
    <xf numFmtId="0" fontId="6" fillId="5" borderId="2" xfId="0" applyFont="1" applyFill="1" applyBorder="1"/>
    <xf numFmtId="0" fontId="6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164" fontId="2" fillId="5" borderId="15" xfId="2" applyNumberFormat="1" applyFont="1" applyFill="1" applyBorder="1"/>
    <xf numFmtId="164" fontId="2" fillId="5" borderId="22" xfId="2" applyNumberFormat="1" applyFont="1" applyFill="1" applyBorder="1"/>
    <xf numFmtId="164" fontId="6" fillId="5" borderId="15" xfId="2" applyNumberFormat="1" applyFont="1" applyFill="1" applyBorder="1"/>
    <xf numFmtId="41" fontId="6" fillId="5" borderId="15" xfId="2" applyNumberFormat="1" applyFont="1" applyFill="1" applyBorder="1"/>
    <xf numFmtId="41" fontId="0" fillId="0" borderId="0" xfId="0" applyNumberFormat="1"/>
    <xf numFmtId="0" fontId="0" fillId="14" borderId="0" xfId="0" applyFill="1"/>
    <xf numFmtId="0" fontId="5" fillId="14" borderId="0" xfId="0" applyFont="1" applyFill="1"/>
    <xf numFmtId="0" fontId="2" fillId="14" borderId="0" xfId="0" applyFont="1" applyFill="1"/>
  </cellXfs>
  <cellStyles count="3">
    <cellStyle name="Normal" xfId="0" builtinId="0"/>
    <cellStyle name="Normal_FY2002_EqPup_6" xfId="2" xr:uid="{67F3F608-D039-4152-AB8C-6E2D3BAF1E2F}"/>
    <cellStyle name="Percent" xfId="1" builtinId="5"/>
  </cellStyles>
  <dxfs count="141"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358588</xdr:colOff>
      <xdr:row>4</xdr:row>
      <xdr:rowOff>123264</xdr:rowOff>
    </xdr:from>
    <xdr:to>
      <xdr:col>4</xdr:col>
      <xdr:colOff>313765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73BBB2-3627-4637-87FE-DE845E1601F5}"/>
            </a:ext>
          </a:extLst>
        </xdr:cNvPr>
        <xdr:cNvSpPr txBox="1"/>
      </xdr:nvSpPr>
      <xdr:spPr>
        <a:xfrm>
          <a:off x="2185147" y="885264"/>
          <a:ext cx="818030" cy="44823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kern="1200"/>
            <a:t>ADM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3</xdr:col>
      <xdr:colOff>818030</xdr:colOff>
      <xdr:row>7</xdr:row>
      <xdr:rowOff>67236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2785E1-AD4B-441A-A8FA-065DB402AE84}"/>
            </a:ext>
          </a:extLst>
        </xdr:cNvPr>
        <xdr:cNvSpPr txBox="1"/>
      </xdr:nvSpPr>
      <xdr:spPr>
        <a:xfrm>
          <a:off x="1826559" y="952500"/>
          <a:ext cx="818030" cy="44823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kern="1200"/>
            <a:t>FPL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DAF4-3B00-45E1-B43E-73A166D73BBE}">
  <dimension ref="A1:AI520"/>
  <sheetViews>
    <sheetView tabSelected="1" zoomScale="85" zoomScaleNormal="85" workbookViewId="0">
      <pane xSplit="8" ySplit="16" topLeftCell="I17" activePane="bottomRight" state="frozen"/>
      <selection pane="topRight" activeCell="I1" sqref="I1"/>
      <selection pane="bottomLeft" activeCell="A17" sqref="A17"/>
      <selection pane="bottomRight" activeCell="C7" sqref="C7"/>
    </sheetView>
  </sheetViews>
  <sheetFormatPr defaultRowHeight="15" x14ac:dyDescent="0.25"/>
  <cols>
    <col min="1" max="1" width="7.42578125" customWidth="1"/>
    <col min="2" max="2" width="13" customWidth="1"/>
    <col min="3" max="3" width="7" customWidth="1"/>
    <col min="4" max="4" width="13" customWidth="1"/>
    <col min="5" max="5" width="10" customWidth="1"/>
    <col min="6" max="6" width="10.28515625" bestFit="1" customWidth="1"/>
    <col min="7" max="7" width="4.7109375" bestFit="1" customWidth="1"/>
    <col min="8" max="8" width="1.7109375" customWidth="1"/>
    <col min="9" max="9" width="9.5703125" bestFit="1" customWidth="1"/>
    <col min="10" max="10" width="9.85546875" customWidth="1"/>
    <col min="11" max="12" width="11.7109375" bestFit="1" customWidth="1"/>
    <col min="13" max="13" width="8.7109375" bestFit="1" customWidth="1"/>
    <col min="14" max="14" width="9.7109375" bestFit="1" customWidth="1"/>
    <col min="22" max="24" width="10.28515625" bestFit="1" customWidth="1"/>
    <col min="25" max="25" width="8.85546875" bestFit="1" customWidth="1"/>
    <col min="26" max="26" width="12.5703125" bestFit="1" customWidth="1"/>
    <col min="27" max="27" width="9.28515625" bestFit="1" customWidth="1"/>
    <col min="29" max="29" width="7.7109375" bestFit="1" customWidth="1"/>
    <col min="31" max="31" width="10.85546875" bestFit="1" customWidth="1"/>
    <col min="32" max="32" width="11.28515625" bestFit="1" customWidth="1"/>
    <col min="33" max="33" width="10.85546875" bestFit="1" customWidth="1"/>
    <col min="34" max="35" width="9.42578125" bestFit="1" customWidth="1"/>
  </cols>
  <sheetData>
    <row r="1" spans="1:35" x14ac:dyDescent="0.25">
      <c r="A1" s="1"/>
      <c r="B1" s="1"/>
      <c r="C1" s="1"/>
      <c r="D1" s="1"/>
      <c r="E1" s="1"/>
      <c r="H1" s="2"/>
      <c r="J1" t="s">
        <v>0</v>
      </c>
      <c r="Z1" s="3"/>
      <c r="AA1" s="3"/>
    </row>
    <row r="2" spans="1:35" x14ac:dyDescent="0.25">
      <c r="A2" s="4" t="s">
        <v>1</v>
      </c>
      <c r="B2" s="1"/>
      <c r="C2" s="1"/>
      <c r="D2" s="1"/>
      <c r="E2" s="1"/>
      <c r="F2" s="5" t="s">
        <v>2</v>
      </c>
      <c r="G2" s="5" t="s">
        <v>3</v>
      </c>
      <c r="H2" s="6"/>
      <c r="I2" s="7">
        <f t="shared" ref="I2:Y2" si="0">SUMIF(I$17:I$514,"&gt;0")</f>
        <v>2</v>
      </c>
      <c r="J2" s="7">
        <f t="shared" si="0"/>
        <v>109.32999999999997</v>
      </c>
      <c r="K2" s="7">
        <f t="shared" si="0"/>
        <v>0</v>
      </c>
      <c r="L2" s="7">
        <f t="shared" si="0"/>
        <v>4</v>
      </c>
      <c r="M2" s="7">
        <f t="shared" si="0"/>
        <v>2.5</v>
      </c>
      <c r="N2" s="7">
        <f t="shared" si="0"/>
        <v>3.5</v>
      </c>
      <c r="O2" s="7">
        <f t="shared" si="0"/>
        <v>8.01</v>
      </c>
      <c r="P2" s="7">
        <f t="shared" si="0"/>
        <v>7.5</v>
      </c>
      <c r="Q2" s="7">
        <f t="shared" si="0"/>
        <v>7.0100000000000051</v>
      </c>
      <c r="R2" s="7">
        <f t="shared" si="0"/>
        <v>10.5</v>
      </c>
      <c r="S2" s="7">
        <f t="shared" si="0"/>
        <v>5</v>
      </c>
      <c r="T2" s="7">
        <f t="shared" si="0"/>
        <v>12</v>
      </c>
      <c r="U2" s="7">
        <f t="shared" si="0"/>
        <v>23.83</v>
      </c>
      <c r="V2" s="7">
        <f t="shared" si="0"/>
        <v>27.510000000000005</v>
      </c>
      <c r="W2" s="7">
        <f t="shared" si="0"/>
        <v>36.700000000000003</v>
      </c>
      <c r="X2" s="7">
        <f t="shared" si="0"/>
        <v>36.17</v>
      </c>
      <c r="Y2" s="7">
        <f t="shared" si="0"/>
        <v>0</v>
      </c>
      <c r="Z2" s="8">
        <f>SUM(I2:Y2)</f>
        <v>295.55999999999995</v>
      </c>
    </row>
    <row r="3" spans="1:35" x14ac:dyDescent="0.25">
      <c r="A3" s="9" t="s">
        <v>4</v>
      </c>
      <c r="B3" s="1"/>
      <c r="C3" s="1"/>
      <c r="D3" s="1"/>
      <c r="E3" s="1"/>
      <c r="F3" s="5" t="s">
        <v>2</v>
      </c>
      <c r="G3" s="5" t="s">
        <v>5</v>
      </c>
      <c r="H3" s="6"/>
      <c r="I3" s="7">
        <f t="shared" ref="I3:Y3" si="1">SUMIF(I$17:I$514,"&lt;0")</f>
        <v>0</v>
      </c>
      <c r="J3" s="7">
        <f t="shared" si="1"/>
        <v>-3</v>
      </c>
      <c r="K3" s="7">
        <f t="shared" si="1"/>
        <v>0</v>
      </c>
      <c r="L3" s="7">
        <f t="shared" si="1"/>
        <v>0</v>
      </c>
      <c r="M3" s="7">
        <f t="shared" si="1"/>
        <v>-2</v>
      </c>
      <c r="N3" s="7">
        <f t="shared" si="1"/>
        <v>-3</v>
      </c>
      <c r="O3" s="7">
        <f t="shared" si="1"/>
        <v>-5</v>
      </c>
      <c r="P3" s="7">
        <f t="shared" si="1"/>
        <v>-5</v>
      </c>
      <c r="Q3" s="7">
        <f t="shared" si="1"/>
        <v>-5.5</v>
      </c>
      <c r="R3" s="7">
        <f t="shared" si="1"/>
        <v>-3.5</v>
      </c>
      <c r="S3" s="7">
        <f t="shared" si="1"/>
        <v>-5</v>
      </c>
      <c r="T3" s="7">
        <f t="shared" si="1"/>
        <v>-7</v>
      </c>
      <c r="U3" s="7">
        <f t="shared" si="1"/>
        <v>-16</v>
      </c>
      <c r="V3" s="7">
        <f t="shared" si="1"/>
        <v>-12.5</v>
      </c>
      <c r="W3" s="7">
        <f t="shared" si="1"/>
        <v>-11.299999999999997</v>
      </c>
      <c r="X3" s="7">
        <f t="shared" si="1"/>
        <v>-1.6400000000000148</v>
      </c>
      <c r="Y3" s="7">
        <f t="shared" si="1"/>
        <v>0</v>
      </c>
      <c r="Z3" s="8">
        <f>SUM(I3:Y3)</f>
        <v>-80.440000000000012</v>
      </c>
    </row>
    <row r="4" spans="1:35" x14ac:dyDescent="0.25">
      <c r="A4" s="4" t="s">
        <v>6</v>
      </c>
      <c r="B4" s="1"/>
      <c r="C4" s="1"/>
      <c r="D4" s="1"/>
      <c r="E4" s="1"/>
      <c r="G4" s="10" t="s">
        <v>7</v>
      </c>
      <c r="H4" s="11"/>
      <c r="I4" s="12">
        <f t="shared" ref="I4:Y4" si="2">COUNTIF(I$17:I$514,"&lt;&gt;0")</f>
        <v>4</v>
      </c>
      <c r="J4" s="12">
        <f t="shared" si="2"/>
        <v>52</v>
      </c>
      <c r="K4" s="12">
        <f t="shared" si="2"/>
        <v>0</v>
      </c>
      <c r="L4" s="12">
        <f t="shared" si="2"/>
        <v>4</v>
      </c>
      <c r="M4" s="12">
        <f t="shared" si="2"/>
        <v>5</v>
      </c>
      <c r="N4" s="12">
        <f t="shared" si="2"/>
        <v>6</v>
      </c>
      <c r="O4" s="12">
        <f t="shared" si="2"/>
        <v>13</v>
      </c>
      <c r="P4" s="12">
        <f t="shared" si="2"/>
        <v>11</v>
      </c>
      <c r="Q4" s="12">
        <f t="shared" si="2"/>
        <v>12</v>
      </c>
      <c r="R4" s="12">
        <f t="shared" si="2"/>
        <v>13</v>
      </c>
      <c r="S4" s="12">
        <f t="shared" si="2"/>
        <v>8</v>
      </c>
      <c r="T4" s="12">
        <f t="shared" si="2"/>
        <v>14</v>
      </c>
      <c r="U4" s="12">
        <f t="shared" si="2"/>
        <v>25</v>
      </c>
      <c r="V4" s="12">
        <f t="shared" si="2"/>
        <v>19</v>
      </c>
      <c r="W4" s="12">
        <f t="shared" si="2"/>
        <v>28</v>
      </c>
      <c r="X4" s="12">
        <f t="shared" si="2"/>
        <v>23</v>
      </c>
      <c r="Y4" s="12">
        <f t="shared" si="2"/>
        <v>0</v>
      </c>
      <c r="Z4" s="13">
        <f>SUM(I4:Y4)</f>
        <v>237</v>
      </c>
    </row>
    <row r="5" spans="1:35" x14ac:dyDescent="0.25">
      <c r="A5" s="1"/>
      <c r="B5" s="1"/>
      <c r="C5" s="1"/>
      <c r="D5" s="1"/>
      <c r="E5" s="1"/>
      <c r="F5" s="14">
        <f>SUM(I5:Y5)</f>
        <v>171</v>
      </c>
      <c r="G5" s="15" t="s">
        <v>3</v>
      </c>
      <c r="H5" s="16"/>
      <c r="I5" s="17">
        <f t="shared" ref="I5:Y5" si="3">COUNTIF(I$17:I$514,"&gt;0")</f>
        <v>4</v>
      </c>
      <c r="J5" s="17">
        <f t="shared" si="3"/>
        <v>49</v>
      </c>
      <c r="K5" s="17">
        <f t="shared" si="3"/>
        <v>0</v>
      </c>
      <c r="L5" s="17">
        <f t="shared" si="3"/>
        <v>4</v>
      </c>
      <c r="M5" s="17">
        <f t="shared" si="3"/>
        <v>3</v>
      </c>
      <c r="N5" s="17">
        <f t="shared" si="3"/>
        <v>3</v>
      </c>
      <c r="O5" s="17">
        <f t="shared" si="3"/>
        <v>9</v>
      </c>
      <c r="P5" s="17">
        <f t="shared" si="3"/>
        <v>7</v>
      </c>
      <c r="Q5" s="17">
        <f t="shared" si="3"/>
        <v>6</v>
      </c>
      <c r="R5" s="17">
        <f t="shared" si="3"/>
        <v>10</v>
      </c>
      <c r="S5" s="17">
        <f t="shared" si="3"/>
        <v>3</v>
      </c>
      <c r="T5" s="17">
        <f t="shared" si="3"/>
        <v>9</v>
      </c>
      <c r="U5" s="17">
        <f t="shared" si="3"/>
        <v>14</v>
      </c>
      <c r="V5" s="17">
        <f t="shared" si="3"/>
        <v>12</v>
      </c>
      <c r="W5" s="17">
        <f t="shared" si="3"/>
        <v>18</v>
      </c>
      <c r="X5" s="17">
        <f t="shared" si="3"/>
        <v>20</v>
      </c>
      <c r="Y5" s="17">
        <f t="shared" si="3"/>
        <v>0</v>
      </c>
      <c r="Z5" t="s">
        <v>8</v>
      </c>
    </row>
    <row r="6" spans="1:35" x14ac:dyDescent="0.25">
      <c r="A6" s="1"/>
      <c r="B6" s="4"/>
      <c r="C6" s="1"/>
      <c r="D6" s="1"/>
      <c r="E6" s="1"/>
      <c r="F6" s="14">
        <f>SUM(I6:Y6)</f>
        <v>66</v>
      </c>
      <c r="G6" s="15" t="s">
        <v>5</v>
      </c>
      <c r="H6" s="16"/>
      <c r="I6" s="17">
        <f t="shared" ref="I6:Y6" si="4">COUNTIF(I$17:I$514,"&lt;0")</f>
        <v>0</v>
      </c>
      <c r="J6" s="17">
        <f t="shared" si="4"/>
        <v>3</v>
      </c>
      <c r="K6" s="17">
        <f t="shared" si="4"/>
        <v>0</v>
      </c>
      <c r="L6" s="17">
        <f t="shared" si="4"/>
        <v>0</v>
      </c>
      <c r="M6" s="17">
        <f t="shared" si="4"/>
        <v>2</v>
      </c>
      <c r="N6" s="17">
        <f t="shared" si="4"/>
        <v>3</v>
      </c>
      <c r="O6" s="17">
        <f t="shared" si="4"/>
        <v>4</v>
      </c>
      <c r="P6" s="17">
        <f t="shared" si="4"/>
        <v>4</v>
      </c>
      <c r="Q6" s="17">
        <f t="shared" si="4"/>
        <v>6</v>
      </c>
      <c r="R6" s="17">
        <f t="shared" si="4"/>
        <v>3</v>
      </c>
      <c r="S6" s="17">
        <f t="shared" si="4"/>
        <v>5</v>
      </c>
      <c r="T6" s="17">
        <f t="shared" si="4"/>
        <v>5</v>
      </c>
      <c r="U6" s="17">
        <f t="shared" si="4"/>
        <v>11</v>
      </c>
      <c r="V6" s="17">
        <f t="shared" si="4"/>
        <v>7</v>
      </c>
      <c r="W6" s="17">
        <f t="shared" si="4"/>
        <v>10</v>
      </c>
      <c r="X6" s="17">
        <f t="shared" si="4"/>
        <v>3</v>
      </c>
      <c r="Y6" s="17">
        <f t="shared" si="4"/>
        <v>0</v>
      </c>
      <c r="Z6" s="18"/>
      <c r="AA6" s="18"/>
    </row>
    <row r="7" spans="1:35" x14ac:dyDescent="0.25">
      <c r="A7" s="1"/>
      <c r="B7" s="1"/>
      <c r="C7" s="1"/>
      <c r="D7" s="1"/>
      <c r="E7" s="1"/>
      <c r="G7" s="15"/>
      <c r="H7" s="16"/>
      <c r="I7" s="19">
        <v>15</v>
      </c>
      <c r="J7" s="20">
        <v>19</v>
      </c>
      <c r="K7" s="20">
        <v>18</v>
      </c>
      <c r="L7" s="20">
        <v>17</v>
      </c>
      <c r="M7" s="20">
        <v>2</v>
      </c>
      <c r="N7" s="20">
        <v>3</v>
      </c>
      <c r="O7" s="20">
        <v>4</v>
      </c>
      <c r="P7" s="20">
        <v>5</v>
      </c>
      <c r="Q7" s="20">
        <v>6</v>
      </c>
      <c r="R7" s="20">
        <v>7</v>
      </c>
      <c r="S7" s="20">
        <v>8</v>
      </c>
      <c r="T7" s="20">
        <v>9</v>
      </c>
      <c r="U7" s="20">
        <v>10</v>
      </c>
      <c r="V7" s="20">
        <v>11</v>
      </c>
      <c r="W7" s="20">
        <v>12</v>
      </c>
      <c r="X7" s="20">
        <v>13</v>
      </c>
      <c r="Y7" s="21">
        <v>14</v>
      </c>
      <c r="Z7" s="18"/>
      <c r="AA7" s="18"/>
    </row>
    <row r="8" spans="1:35" x14ac:dyDescent="0.25">
      <c r="A8" s="1"/>
      <c r="B8" s="1"/>
      <c r="C8" s="1"/>
      <c r="D8" s="1"/>
      <c r="E8" s="1"/>
      <c r="G8" s="15" t="s">
        <v>9</v>
      </c>
      <c r="H8" s="16"/>
      <c r="I8" s="22">
        <f t="shared" ref="I8:Y8" si="5">MAX(I$17:I$514)</f>
        <v>0.5</v>
      </c>
      <c r="J8" s="22">
        <f t="shared" si="5"/>
        <v>14</v>
      </c>
      <c r="K8" s="22">
        <f t="shared" si="5"/>
        <v>0</v>
      </c>
      <c r="L8" s="22">
        <f t="shared" si="5"/>
        <v>1.5</v>
      </c>
      <c r="M8" s="22">
        <f t="shared" si="5"/>
        <v>1</v>
      </c>
      <c r="N8" s="22">
        <f t="shared" si="5"/>
        <v>2</v>
      </c>
      <c r="O8" s="22">
        <f t="shared" si="5"/>
        <v>1.5</v>
      </c>
      <c r="P8" s="22">
        <f t="shared" si="5"/>
        <v>2</v>
      </c>
      <c r="Q8" s="22">
        <f t="shared" si="5"/>
        <v>3</v>
      </c>
      <c r="R8" s="22">
        <f t="shared" si="5"/>
        <v>2</v>
      </c>
      <c r="S8" s="22">
        <f t="shared" si="5"/>
        <v>3</v>
      </c>
      <c r="T8" s="22">
        <f t="shared" si="5"/>
        <v>3</v>
      </c>
      <c r="U8" s="22">
        <f t="shared" si="5"/>
        <v>4</v>
      </c>
      <c r="V8" s="22">
        <f t="shared" si="5"/>
        <v>7</v>
      </c>
      <c r="W8" s="22">
        <f t="shared" si="5"/>
        <v>6</v>
      </c>
      <c r="X8" s="22">
        <f t="shared" si="5"/>
        <v>6.5</v>
      </c>
      <c r="Y8" s="22">
        <f t="shared" si="5"/>
        <v>0</v>
      </c>
      <c r="AA8" s="23"/>
    </row>
    <row r="9" spans="1:35" x14ac:dyDescent="0.25">
      <c r="A9" s="1"/>
      <c r="B9" s="1"/>
      <c r="C9" s="1"/>
      <c r="D9" s="1"/>
      <c r="E9" s="1"/>
      <c r="G9" s="15" t="s">
        <v>10</v>
      </c>
      <c r="H9" s="16"/>
      <c r="I9" s="22">
        <f t="shared" ref="I9:Y9" si="6">MIN(I$17:I$514)</f>
        <v>0</v>
      </c>
      <c r="J9" s="22">
        <f t="shared" si="6"/>
        <v>-1</v>
      </c>
      <c r="K9" s="22">
        <f t="shared" si="6"/>
        <v>0</v>
      </c>
      <c r="L9" s="22">
        <f t="shared" si="6"/>
        <v>0</v>
      </c>
      <c r="M9" s="22">
        <f t="shared" si="6"/>
        <v>-1</v>
      </c>
      <c r="N9" s="22">
        <f t="shared" si="6"/>
        <v>-1</v>
      </c>
      <c r="O9" s="22">
        <f t="shared" si="6"/>
        <v>-2</v>
      </c>
      <c r="P9" s="22">
        <f t="shared" si="6"/>
        <v>-2</v>
      </c>
      <c r="Q9" s="22">
        <f t="shared" si="6"/>
        <v>-1</v>
      </c>
      <c r="R9" s="22">
        <f t="shared" si="6"/>
        <v>-2</v>
      </c>
      <c r="S9" s="22">
        <f t="shared" si="6"/>
        <v>-1</v>
      </c>
      <c r="T9" s="22">
        <f t="shared" si="6"/>
        <v>-3</v>
      </c>
      <c r="U9" s="22">
        <f t="shared" si="6"/>
        <v>-4</v>
      </c>
      <c r="V9" s="22">
        <f t="shared" si="6"/>
        <v>-4</v>
      </c>
      <c r="W9" s="22">
        <f t="shared" si="6"/>
        <v>-2</v>
      </c>
      <c r="X9" s="22">
        <f t="shared" si="6"/>
        <v>-1</v>
      </c>
      <c r="Y9" s="22">
        <f t="shared" si="6"/>
        <v>0</v>
      </c>
      <c r="AA9" s="24" t="s">
        <v>11</v>
      </c>
    </row>
    <row r="10" spans="1:35" x14ac:dyDescent="0.25">
      <c r="A10" s="1"/>
      <c r="B10" s="1"/>
      <c r="C10" s="1"/>
      <c r="D10" s="1"/>
      <c r="E10" s="1"/>
      <c r="H10" s="16"/>
      <c r="I10" s="25" t="s">
        <v>12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6" t="s">
        <v>13</v>
      </c>
      <c r="Z10" s="27"/>
      <c r="AA10" s="28"/>
    </row>
    <row r="11" spans="1:35" x14ac:dyDescent="0.25">
      <c r="A11" s="1"/>
      <c r="B11" s="1"/>
      <c r="C11" s="1"/>
      <c r="D11" s="1"/>
      <c r="E11" s="1"/>
      <c r="H11" s="16"/>
      <c r="I11" s="29" t="s">
        <v>14</v>
      </c>
      <c r="J11" s="29" t="s">
        <v>15</v>
      </c>
      <c r="K11" s="29" t="s">
        <v>16</v>
      </c>
      <c r="L11" s="29" t="s">
        <v>16</v>
      </c>
      <c r="M11" s="29" t="s">
        <v>17</v>
      </c>
      <c r="N11" s="29" t="s">
        <v>18</v>
      </c>
      <c r="O11" s="29" t="s">
        <v>19</v>
      </c>
      <c r="P11" s="29" t="s">
        <v>20</v>
      </c>
      <c r="Q11" s="29" t="s">
        <v>21</v>
      </c>
      <c r="R11" s="29" t="s">
        <v>22</v>
      </c>
      <c r="S11" s="29" t="s">
        <v>23</v>
      </c>
      <c r="T11" s="29" t="s">
        <v>24</v>
      </c>
      <c r="U11" s="29" t="s">
        <v>25</v>
      </c>
      <c r="V11" s="29" t="s">
        <v>26</v>
      </c>
      <c r="W11" s="29" t="s">
        <v>27</v>
      </c>
      <c r="X11" s="29" t="s">
        <v>28</v>
      </c>
      <c r="Y11" s="30" t="s">
        <v>29</v>
      </c>
      <c r="Z11" s="31" t="s">
        <v>2</v>
      </c>
      <c r="AA11" s="28"/>
    </row>
    <row r="12" spans="1:35" x14ac:dyDescent="0.25">
      <c r="A12" s="1"/>
      <c r="B12" s="1"/>
      <c r="C12" s="1"/>
      <c r="D12" s="1"/>
      <c r="E12" s="1"/>
      <c r="H12" s="16"/>
      <c r="I12" s="32" t="s">
        <v>30</v>
      </c>
      <c r="J12" s="32"/>
      <c r="K12" s="32" t="s">
        <v>31</v>
      </c>
      <c r="L12" s="32" t="s">
        <v>32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 t="s">
        <v>33</v>
      </c>
      <c r="Z12" s="34"/>
      <c r="AA12" s="35"/>
    </row>
    <row r="13" spans="1:35" ht="15.75" thickBot="1" x14ac:dyDescent="0.3">
      <c r="A13" s="36" t="s">
        <v>34</v>
      </c>
      <c r="B13" s="36" t="s">
        <v>35</v>
      </c>
      <c r="C13" s="36" t="s">
        <v>36</v>
      </c>
      <c r="D13" s="36" t="s">
        <v>37</v>
      </c>
      <c r="E13" s="36" t="s">
        <v>38</v>
      </c>
      <c r="F13" s="36" t="s">
        <v>39</v>
      </c>
      <c r="G13" s="36" t="s">
        <v>40</v>
      </c>
      <c r="H13" s="16"/>
      <c r="I13" s="37">
        <f t="shared" ref="I13:AA13" si="7">I515</f>
        <v>2</v>
      </c>
      <c r="J13" s="37">
        <f t="shared" si="7"/>
        <v>106.32999999999997</v>
      </c>
      <c r="K13" s="37">
        <f t="shared" si="7"/>
        <v>0</v>
      </c>
      <c r="L13" s="37">
        <f t="shared" si="7"/>
        <v>4</v>
      </c>
      <c r="M13" s="37">
        <f t="shared" si="7"/>
        <v>0.5</v>
      </c>
      <c r="N13" s="37">
        <f t="shared" si="7"/>
        <v>0.5</v>
      </c>
      <c r="O13" s="37">
        <f t="shared" si="7"/>
        <v>3.01</v>
      </c>
      <c r="P13" s="37">
        <f t="shared" si="7"/>
        <v>2.5</v>
      </c>
      <c r="Q13" s="37">
        <f t="shared" si="7"/>
        <v>1.5100000000000051</v>
      </c>
      <c r="R13" s="37">
        <f t="shared" si="7"/>
        <v>7</v>
      </c>
      <c r="S13" s="37">
        <f t="shared" si="7"/>
        <v>0</v>
      </c>
      <c r="T13" s="37">
        <f t="shared" si="7"/>
        <v>5</v>
      </c>
      <c r="U13" s="37">
        <f t="shared" si="7"/>
        <v>7.83</v>
      </c>
      <c r="V13" s="37">
        <f t="shared" si="7"/>
        <v>15.010000000000005</v>
      </c>
      <c r="W13" s="37">
        <f t="shared" si="7"/>
        <v>25.400000000000002</v>
      </c>
      <c r="X13" s="37">
        <f t="shared" si="7"/>
        <v>34.529999999999987</v>
      </c>
      <c r="Y13" s="37">
        <f t="shared" si="7"/>
        <v>0</v>
      </c>
      <c r="Z13" s="38">
        <f t="shared" si="7"/>
        <v>215.12000000000009</v>
      </c>
      <c r="AA13" s="39">
        <f t="shared" si="7"/>
        <v>237</v>
      </c>
    </row>
    <row r="14" spans="1:35" ht="15.75" thickTop="1" x14ac:dyDescent="0.25">
      <c r="A14" s="40"/>
      <c r="B14" s="40"/>
      <c r="C14" s="40"/>
      <c r="D14" s="40"/>
      <c r="E14" s="40"/>
      <c r="F14" s="40"/>
      <c r="G14" s="40"/>
      <c r="H14" s="41"/>
      <c r="I14" s="42" t="s">
        <v>41</v>
      </c>
      <c r="J14" s="42" t="s">
        <v>42</v>
      </c>
      <c r="K14" s="42" t="s">
        <v>43</v>
      </c>
      <c r="L14" s="42" t="s">
        <v>44</v>
      </c>
      <c r="M14" s="42">
        <v>1</v>
      </c>
      <c r="N14" s="42">
        <v>2</v>
      </c>
      <c r="O14" s="42">
        <v>3</v>
      </c>
      <c r="P14" s="42">
        <v>4</v>
      </c>
      <c r="Q14" s="42">
        <v>5</v>
      </c>
      <c r="R14" s="42">
        <v>6</v>
      </c>
      <c r="S14" s="42">
        <v>7</v>
      </c>
      <c r="T14" s="42">
        <v>8</v>
      </c>
      <c r="U14" s="42">
        <v>9</v>
      </c>
      <c r="V14" s="42">
        <v>10</v>
      </c>
      <c r="W14" s="42">
        <v>11</v>
      </c>
      <c r="X14" s="42">
        <v>12</v>
      </c>
      <c r="Y14" s="42" t="s">
        <v>45</v>
      </c>
      <c r="Z14" s="43"/>
      <c r="AA14" s="43"/>
    </row>
    <row r="15" spans="1:35" x14ac:dyDescent="0.25">
      <c r="H15" s="16"/>
      <c r="I15" s="44">
        <v>0</v>
      </c>
      <c r="J15" s="44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6">
        <v>0</v>
      </c>
      <c r="AA15" s="47">
        <f>COUNTIF($I15:$Y15,"&lt;&gt;0")</f>
        <v>0</v>
      </c>
      <c r="AF15" s="48" t="s">
        <v>46</v>
      </c>
      <c r="AG15" s="48" t="s">
        <v>47</v>
      </c>
    </row>
    <row r="16" spans="1:35" ht="15.75" thickBot="1" x14ac:dyDescent="0.3">
      <c r="A16" s="49">
        <v>1</v>
      </c>
      <c r="B16" s="49">
        <f>A16+1</f>
        <v>2</v>
      </c>
      <c r="C16" s="49">
        <f t="shared" ref="C16:H16" si="8">B16+1</f>
        <v>3</v>
      </c>
      <c r="D16" s="49">
        <f t="shared" si="8"/>
        <v>4</v>
      </c>
      <c r="E16" s="49">
        <f t="shared" si="8"/>
        <v>5</v>
      </c>
      <c r="F16" s="49">
        <f t="shared" si="8"/>
        <v>6</v>
      </c>
      <c r="G16" s="49">
        <f t="shared" si="8"/>
        <v>7</v>
      </c>
      <c r="H16" s="49">
        <f t="shared" si="8"/>
        <v>8</v>
      </c>
      <c r="I16" s="43">
        <f t="shared" ref="I16:AA16" si="9">+H16+1</f>
        <v>9</v>
      </c>
      <c r="J16" s="43">
        <f t="shared" si="9"/>
        <v>10</v>
      </c>
      <c r="K16" s="43">
        <f t="shared" si="9"/>
        <v>11</v>
      </c>
      <c r="L16" s="43">
        <f t="shared" si="9"/>
        <v>12</v>
      </c>
      <c r="M16" s="43">
        <f t="shared" si="9"/>
        <v>13</v>
      </c>
      <c r="N16" s="43">
        <f t="shared" si="9"/>
        <v>14</v>
      </c>
      <c r="O16" s="43">
        <f t="shared" si="9"/>
        <v>15</v>
      </c>
      <c r="P16" s="43">
        <f t="shared" si="9"/>
        <v>16</v>
      </c>
      <c r="Q16" s="43">
        <f t="shared" si="9"/>
        <v>17</v>
      </c>
      <c r="R16" s="43">
        <f t="shared" si="9"/>
        <v>18</v>
      </c>
      <c r="S16" s="43">
        <f t="shared" si="9"/>
        <v>19</v>
      </c>
      <c r="T16" s="43">
        <f t="shared" si="9"/>
        <v>20</v>
      </c>
      <c r="U16" s="43">
        <f t="shared" si="9"/>
        <v>21</v>
      </c>
      <c r="V16" s="43">
        <f t="shared" si="9"/>
        <v>22</v>
      </c>
      <c r="W16" s="43">
        <f t="shared" si="9"/>
        <v>23</v>
      </c>
      <c r="X16" s="43">
        <f t="shared" si="9"/>
        <v>24</v>
      </c>
      <c r="Y16" s="43">
        <f t="shared" si="9"/>
        <v>25</v>
      </c>
      <c r="Z16" s="43">
        <f t="shared" si="9"/>
        <v>26</v>
      </c>
      <c r="AA16" s="50">
        <f t="shared" si="9"/>
        <v>27</v>
      </c>
      <c r="AB16" s="51" t="s">
        <v>48</v>
      </c>
      <c r="AE16" s="52">
        <f>SUM(AE17:AE67)</f>
        <v>215.12000000000009</v>
      </c>
      <c r="AF16" s="52">
        <f>SUM(AF17:AF68)</f>
        <v>81575.73000000001</v>
      </c>
      <c r="AG16" s="52">
        <f>SUM(AG17:AG68)</f>
        <v>81360.610000000015</v>
      </c>
      <c r="AI16" s="53"/>
    </row>
    <row r="17" spans="1:33" ht="15.75" thickBot="1" x14ac:dyDescent="0.3">
      <c r="A17" s="54" t="s">
        <v>49</v>
      </c>
      <c r="B17" s="55" t="s">
        <v>50</v>
      </c>
      <c r="C17" s="56" t="s">
        <v>49</v>
      </c>
      <c r="D17" s="57" t="s">
        <v>50</v>
      </c>
      <c r="E17" s="58" t="s">
        <v>51</v>
      </c>
      <c r="F17" s="59" t="s">
        <v>52</v>
      </c>
      <c r="G17" s="60">
        <v>1</v>
      </c>
      <c r="H17" s="16"/>
      <c r="I17" s="61">
        <v>0</v>
      </c>
      <c r="J17" s="44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6">
        <v>0</v>
      </c>
      <c r="AA17" s="47">
        <f t="shared" ref="AA17:AA80" si="10">COUNTIF($I17:$Y17,"&lt;&gt;0")</f>
        <v>0</v>
      </c>
      <c r="AC17" s="62">
        <f>ROUND(AF17/AG17,3)-1</f>
        <v>0</v>
      </c>
      <c r="AD17" s="60">
        <v>1</v>
      </c>
      <c r="AE17" s="52">
        <f t="shared" ref="AE17:AE68" si="11">SUMIF($G$17:$G$514,AD17,$Z$17:$Z$514)</f>
        <v>0</v>
      </c>
      <c r="AF17" s="52">
        <v>1199.01</v>
      </c>
      <c r="AG17" s="52">
        <v>1199.01</v>
      </c>
    </row>
    <row r="18" spans="1:33" ht="12.75" customHeight="1" x14ac:dyDescent="0.25">
      <c r="A18" t="s">
        <v>53</v>
      </c>
      <c r="B18" s="55" t="s">
        <v>54</v>
      </c>
      <c r="C18" s="63" t="s">
        <v>53</v>
      </c>
      <c r="D18" s="64" t="s">
        <v>54</v>
      </c>
      <c r="E18" s="65" t="s">
        <v>55</v>
      </c>
      <c r="F18" s="63" t="s">
        <v>52</v>
      </c>
      <c r="G18" s="66">
        <v>1</v>
      </c>
      <c r="H18" s="16"/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6">
        <v>0</v>
      </c>
      <c r="AA18" s="47">
        <f t="shared" si="10"/>
        <v>0</v>
      </c>
      <c r="AC18" s="62">
        <f t="shared" ref="AC18:AC68" si="12">ROUND(AF18/AG18,3)-1</f>
        <v>0</v>
      </c>
      <c r="AD18" s="60">
        <v>2</v>
      </c>
      <c r="AE18" s="52">
        <f t="shared" si="11"/>
        <v>0</v>
      </c>
      <c r="AF18" s="52">
        <v>901.8</v>
      </c>
      <c r="AG18" s="52">
        <v>901.8</v>
      </c>
    </row>
    <row r="19" spans="1:33" ht="12.75" customHeight="1" x14ac:dyDescent="0.25">
      <c r="A19" s="54" t="s">
        <v>56</v>
      </c>
      <c r="B19" s="55" t="s">
        <v>57</v>
      </c>
      <c r="C19" s="56" t="s">
        <v>56</v>
      </c>
      <c r="D19" s="57" t="s">
        <v>57</v>
      </c>
      <c r="E19" s="58" t="s">
        <v>58</v>
      </c>
      <c r="F19" s="59" t="s">
        <v>52</v>
      </c>
      <c r="G19" s="60">
        <v>1</v>
      </c>
      <c r="H19" s="16"/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6">
        <v>0</v>
      </c>
      <c r="AA19" s="47">
        <f t="shared" si="10"/>
        <v>0</v>
      </c>
      <c r="AC19" s="62">
        <f t="shared" si="12"/>
        <v>2.0000000000000018E-3</v>
      </c>
      <c r="AD19" s="60">
        <v>3</v>
      </c>
      <c r="AE19" s="52">
        <f t="shared" si="11"/>
        <v>2.9700000000000557</v>
      </c>
      <c r="AF19" s="52">
        <v>1689.3100000000002</v>
      </c>
      <c r="AG19" s="52">
        <v>1686.3400000000001</v>
      </c>
    </row>
    <row r="20" spans="1:33" ht="12.75" customHeight="1" x14ac:dyDescent="0.25">
      <c r="A20" s="54" t="s">
        <v>59</v>
      </c>
      <c r="B20" s="55" t="s">
        <v>60</v>
      </c>
      <c r="C20" s="56" t="s">
        <v>59</v>
      </c>
      <c r="D20" s="57" t="s">
        <v>60</v>
      </c>
      <c r="E20" s="58" t="s">
        <v>61</v>
      </c>
      <c r="F20" s="59" t="s">
        <v>52</v>
      </c>
      <c r="G20" s="60">
        <v>1</v>
      </c>
      <c r="H20" s="16"/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6">
        <v>0</v>
      </c>
      <c r="AA20" s="47">
        <f t="shared" si="10"/>
        <v>0</v>
      </c>
      <c r="AC20" s="62">
        <f t="shared" si="12"/>
        <v>4.0000000000000036E-3</v>
      </c>
      <c r="AD20" s="60">
        <v>4</v>
      </c>
      <c r="AE20" s="52">
        <f t="shared" si="11"/>
        <v>4.2800000000000011</v>
      </c>
      <c r="AF20" s="52">
        <v>1208.17</v>
      </c>
      <c r="AG20" s="52">
        <v>1203.8899999999999</v>
      </c>
    </row>
    <row r="21" spans="1:33" ht="12.75" customHeight="1" x14ac:dyDescent="0.25">
      <c r="A21" s="67" t="s">
        <v>49</v>
      </c>
      <c r="B21" s="68" t="s">
        <v>50</v>
      </c>
      <c r="C21" s="69" t="s">
        <v>62</v>
      </c>
      <c r="D21" s="70" t="s">
        <v>63</v>
      </c>
      <c r="E21" s="71" t="s">
        <v>64</v>
      </c>
      <c r="F21" s="72" t="s">
        <v>52</v>
      </c>
      <c r="G21" s="73">
        <v>1</v>
      </c>
      <c r="H21" s="40"/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46">
        <v>0</v>
      </c>
      <c r="AA21" s="47">
        <f t="shared" si="10"/>
        <v>0</v>
      </c>
      <c r="AC21" s="62">
        <f t="shared" si="12"/>
        <v>9.9999999999988987E-4</v>
      </c>
      <c r="AD21" s="60">
        <v>5</v>
      </c>
      <c r="AE21" s="52">
        <f t="shared" si="11"/>
        <v>2</v>
      </c>
      <c r="AF21" s="52">
        <v>3239.3199999999997</v>
      </c>
      <c r="AG21" s="52">
        <v>3237.3199999999997</v>
      </c>
    </row>
    <row r="22" spans="1:33" ht="12.75" customHeight="1" x14ac:dyDescent="0.25">
      <c r="A22" s="67" t="s">
        <v>53</v>
      </c>
      <c r="B22" s="68" t="s">
        <v>54</v>
      </c>
      <c r="C22" s="69" t="s">
        <v>62</v>
      </c>
      <c r="D22" s="70" t="s">
        <v>63</v>
      </c>
      <c r="E22" s="71" t="s">
        <v>65</v>
      </c>
      <c r="F22" s="72" t="s">
        <v>52</v>
      </c>
      <c r="G22" s="73">
        <v>1</v>
      </c>
      <c r="H22" s="40"/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46">
        <v>0</v>
      </c>
      <c r="AA22" s="47">
        <f t="shared" si="10"/>
        <v>0</v>
      </c>
      <c r="AC22" s="62">
        <f t="shared" si="12"/>
        <v>0</v>
      </c>
      <c r="AD22" s="60">
        <v>6</v>
      </c>
      <c r="AE22" s="52">
        <f t="shared" si="11"/>
        <v>0.5</v>
      </c>
      <c r="AF22" s="52">
        <v>2097.4799999999996</v>
      </c>
      <c r="AG22" s="52">
        <v>2096.9799999999996</v>
      </c>
    </row>
    <row r="23" spans="1:33" ht="12.75" customHeight="1" x14ac:dyDescent="0.25">
      <c r="A23" s="75" t="s">
        <v>56</v>
      </c>
      <c r="B23" s="68" t="s">
        <v>57</v>
      </c>
      <c r="C23" s="76" t="s">
        <v>62</v>
      </c>
      <c r="D23" s="77" t="s">
        <v>63</v>
      </c>
      <c r="E23" s="78" t="s">
        <v>66</v>
      </c>
      <c r="F23" s="79" t="s">
        <v>52</v>
      </c>
      <c r="G23" s="80">
        <v>1</v>
      </c>
      <c r="H23" s="40"/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46">
        <v>0</v>
      </c>
      <c r="AA23" s="47">
        <f t="shared" si="10"/>
        <v>0</v>
      </c>
      <c r="AC23" s="62">
        <f t="shared" si="12"/>
        <v>0</v>
      </c>
      <c r="AD23" s="60">
        <v>7</v>
      </c>
      <c r="AE23" s="52">
        <f t="shared" si="11"/>
        <v>-0.13999999999987267</v>
      </c>
      <c r="AF23" s="52">
        <v>2359.54</v>
      </c>
      <c r="AG23" s="52">
        <v>2359.6799999999998</v>
      </c>
    </row>
    <row r="24" spans="1:33" ht="12.75" customHeight="1" x14ac:dyDescent="0.25">
      <c r="A24" s="67" t="s">
        <v>59</v>
      </c>
      <c r="B24" s="68" t="s">
        <v>60</v>
      </c>
      <c r="C24" s="69" t="s">
        <v>62</v>
      </c>
      <c r="D24" s="70" t="s">
        <v>63</v>
      </c>
      <c r="E24" s="71" t="s">
        <v>67</v>
      </c>
      <c r="F24" s="72" t="s">
        <v>52</v>
      </c>
      <c r="G24" s="73">
        <v>1</v>
      </c>
      <c r="H24" s="40"/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46">
        <v>0</v>
      </c>
      <c r="AA24" s="47">
        <f t="shared" si="10"/>
        <v>0</v>
      </c>
      <c r="AC24" s="62">
        <f t="shared" si="12"/>
        <v>-4.0000000000000036E-3</v>
      </c>
      <c r="AD24" s="60">
        <v>9</v>
      </c>
      <c r="AE24" s="52">
        <f t="shared" si="11"/>
        <v>-5.5</v>
      </c>
      <c r="AF24" s="52">
        <v>1421.4699999999998</v>
      </c>
      <c r="AG24" s="52">
        <v>1426.9699999999998</v>
      </c>
    </row>
    <row r="25" spans="1:33" ht="12.75" customHeight="1" x14ac:dyDescent="0.25">
      <c r="A25" s="54" t="s">
        <v>68</v>
      </c>
      <c r="B25" s="55" t="s">
        <v>52</v>
      </c>
      <c r="C25" s="56" t="s">
        <v>68</v>
      </c>
      <c r="D25" s="57" t="s">
        <v>52</v>
      </c>
      <c r="E25" s="81" t="s">
        <v>69</v>
      </c>
      <c r="F25" s="59" t="s">
        <v>52</v>
      </c>
      <c r="G25" s="60">
        <v>2</v>
      </c>
      <c r="H25" s="16"/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6">
        <v>0</v>
      </c>
      <c r="AA25" s="47">
        <f t="shared" si="10"/>
        <v>0</v>
      </c>
      <c r="AC25" s="62">
        <f t="shared" si="12"/>
        <v>0</v>
      </c>
      <c r="AD25" s="60">
        <v>10</v>
      </c>
      <c r="AE25" s="52">
        <f t="shared" si="11"/>
        <v>0</v>
      </c>
      <c r="AF25" s="52">
        <v>1449.67</v>
      </c>
      <c r="AG25" s="52">
        <v>1449.67</v>
      </c>
    </row>
    <row r="26" spans="1:33" ht="12.75" customHeight="1" x14ac:dyDescent="0.25">
      <c r="A26" s="54" t="s">
        <v>70</v>
      </c>
      <c r="B26" s="55" t="s">
        <v>71</v>
      </c>
      <c r="C26" s="56" t="s">
        <v>70</v>
      </c>
      <c r="D26" s="57" t="s">
        <v>71</v>
      </c>
      <c r="E26" s="81" t="s">
        <v>72</v>
      </c>
      <c r="F26" s="59" t="s">
        <v>52</v>
      </c>
      <c r="G26" s="60">
        <v>2</v>
      </c>
      <c r="H26" s="16"/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6">
        <v>0</v>
      </c>
      <c r="AA26" s="47">
        <f t="shared" si="10"/>
        <v>0</v>
      </c>
      <c r="AC26" s="62">
        <f t="shared" si="12"/>
        <v>9.9999999999988987E-4</v>
      </c>
      <c r="AD26" s="60">
        <v>11</v>
      </c>
      <c r="AE26" s="52">
        <f t="shared" si="11"/>
        <v>1</v>
      </c>
      <c r="AF26" s="52">
        <v>1030</v>
      </c>
      <c r="AG26" s="52">
        <v>1029</v>
      </c>
    </row>
    <row r="27" spans="1:33" ht="12.75" customHeight="1" x14ac:dyDescent="0.25">
      <c r="A27" s="54" t="s">
        <v>73</v>
      </c>
      <c r="B27" s="55" t="s">
        <v>74</v>
      </c>
      <c r="C27" s="56" t="s">
        <v>73</v>
      </c>
      <c r="D27" s="57" t="s">
        <v>74</v>
      </c>
      <c r="E27" s="81" t="s">
        <v>75</v>
      </c>
      <c r="F27" s="59" t="s">
        <v>52</v>
      </c>
      <c r="G27" s="60">
        <v>2</v>
      </c>
      <c r="H27" s="16"/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6">
        <v>0</v>
      </c>
      <c r="AA27" s="47">
        <f t="shared" si="10"/>
        <v>0</v>
      </c>
      <c r="AC27" s="62">
        <f t="shared" si="12"/>
        <v>-1.0000000000000009E-3</v>
      </c>
      <c r="AD27" s="60">
        <v>12</v>
      </c>
      <c r="AE27" s="52">
        <f t="shared" si="11"/>
        <v>-2.5</v>
      </c>
      <c r="AF27" s="52">
        <v>2559.2799999999997</v>
      </c>
      <c r="AG27" s="52">
        <v>2561.7799999999997</v>
      </c>
    </row>
    <row r="28" spans="1:33" ht="12.75" customHeight="1" x14ac:dyDescent="0.25">
      <c r="A28" s="54" t="s">
        <v>76</v>
      </c>
      <c r="B28" s="55" t="s">
        <v>77</v>
      </c>
      <c r="C28" s="56" t="s">
        <v>76</v>
      </c>
      <c r="D28" s="57" t="s">
        <v>78</v>
      </c>
      <c r="E28" s="81" t="s">
        <v>79</v>
      </c>
      <c r="F28" s="59" t="s">
        <v>52</v>
      </c>
      <c r="G28" s="60">
        <v>2</v>
      </c>
      <c r="H28" s="16"/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6">
        <v>0</v>
      </c>
      <c r="AA28" s="47">
        <f t="shared" si="10"/>
        <v>0</v>
      </c>
      <c r="AC28" s="62">
        <f t="shared" si="12"/>
        <v>0</v>
      </c>
      <c r="AD28" s="60">
        <v>14</v>
      </c>
      <c r="AE28" s="52">
        <f t="shared" si="11"/>
        <v>0.41000000000008185</v>
      </c>
      <c r="AF28" s="52">
        <v>3982.52</v>
      </c>
      <c r="AG28" s="52">
        <v>3982.1099999999997</v>
      </c>
    </row>
    <row r="29" spans="1:33" ht="12.75" customHeight="1" x14ac:dyDescent="0.25">
      <c r="A29" s="54" t="s">
        <v>80</v>
      </c>
      <c r="B29" s="55" t="s">
        <v>81</v>
      </c>
      <c r="C29" s="56" t="s">
        <v>80</v>
      </c>
      <c r="D29" s="57" t="s">
        <v>81</v>
      </c>
      <c r="E29" s="81" t="s">
        <v>82</v>
      </c>
      <c r="F29" s="59" t="s">
        <v>52</v>
      </c>
      <c r="G29" s="60">
        <v>2</v>
      </c>
      <c r="H29" s="16"/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6">
        <v>0</v>
      </c>
      <c r="AA29" s="47">
        <f t="shared" si="10"/>
        <v>0</v>
      </c>
      <c r="AC29" s="62">
        <f t="shared" si="12"/>
        <v>0</v>
      </c>
      <c r="AD29" s="60">
        <v>15</v>
      </c>
      <c r="AE29" s="52">
        <f t="shared" si="11"/>
        <v>-0.5</v>
      </c>
      <c r="AF29" s="52">
        <v>3408.66</v>
      </c>
      <c r="AG29" s="52">
        <v>3409.16</v>
      </c>
    </row>
    <row r="30" spans="1:33" ht="12.75" customHeight="1" x14ac:dyDescent="0.25">
      <c r="A30" s="82" t="s">
        <v>68</v>
      </c>
      <c r="B30" s="83" t="s">
        <v>52</v>
      </c>
      <c r="C30" s="84" t="s">
        <v>83</v>
      </c>
      <c r="D30" s="70" t="s">
        <v>84</v>
      </c>
      <c r="E30" s="85" t="s">
        <v>85</v>
      </c>
      <c r="F30" s="72" t="s">
        <v>52</v>
      </c>
      <c r="G30" s="73">
        <v>2</v>
      </c>
      <c r="H30" s="40"/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46">
        <v>0</v>
      </c>
      <c r="AA30" s="47">
        <f t="shared" si="10"/>
        <v>0</v>
      </c>
      <c r="AC30" s="62">
        <f t="shared" si="12"/>
        <v>0</v>
      </c>
      <c r="AD30" s="60">
        <v>16</v>
      </c>
      <c r="AE30" s="52">
        <f t="shared" si="11"/>
        <v>0.1999999999998181</v>
      </c>
      <c r="AF30" s="52">
        <v>2515.7399999999998</v>
      </c>
      <c r="AG30" s="52">
        <v>2515.54</v>
      </c>
    </row>
    <row r="31" spans="1:33" ht="12.75" customHeight="1" x14ac:dyDescent="0.25">
      <c r="A31" s="82" t="s">
        <v>70</v>
      </c>
      <c r="B31" s="83" t="s">
        <v>71</v>
      </c>
      <c r="C31" s="84" t="s">
        <v>83</v>
      </c>
      <c r="D31" s="70" t="s">
        <v>84</v>
      </c>
      <c r="E31" s="85" t="s">
        <v>86</v>
      </c>
      <c r="F31" s="72" t="s">
        <v>52</v>
      </c>
      <c r="G31" s="73">
        <v>2</v>
      </c>
      <c r="H31" s="40"/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46">
        <v>0</v>
      </c>
      <c r="AA31" s="47">
        <f t="shared" si="10"/>
        <v>0</v>
      </c>
      <c r="AC31" s="62">
        <f t="shared" si="12"/>
        <v>0</v>
      </c>
      <c r="AD31" s="60">
        <v>17</v>
      </c>
      <c r="AE31" s="52">
        <f t="shared" si="11"/>
        <v>0</v>
      </c>
      <c r="AF31" s="52">
        <v>771.17000000000007</v>
      </c>
      <c r="AG31" s="52">
        <v>771.17000000000007</v>
      </c>
    </row>
    <row r="32" spans="1:33" ht="12.75" customHeight="1" x14ac:dyDescent="0.25">
      <c r="A32" s="82" t="s">
        <v>73</v>
      </c>
      <c r="B32" s="83" t="s">
        <v>74</v>
      </c>
      <c r="C32" s="84" t="s">
        <v>83</v>
      </c>
      <c r="D32" s="70" t="s">
        <v>84</v>
      </c>
      <c r="E32" s="85" t="s">
        <v>87</v>
      </c>
      <c r="F32" s="72" t="s">
        <v>52</v>
      </c>
      <c r="G32" s="73">
        <v>2</v>
      </c>
      <c r="H32" s="40"/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46">
        <v>0</v>
      </c>
      <c r="AA32" s="47">
        <f t="shared" si="10"/>
        <v>0</v>
      </c>
      <c r="AC32" s="62">
        <f t="shared" si="12"/>
        <v>6.6000000000000059E-2</v>
      </c>
      <c r="AD32" s="60">
        <v>19</v>
      </c>
      <c r="AE32" s="52">
        <f t="shared" si="11"/>
        <v>27.500000000000014</v>
      </c>
      <c r="AF32" s="52">
        <v>446.40999999999997</v>
      </c>
      <c r="AG32" s="52">
        <v>418.90999999999997</v>
      </c>
    </row>
    <row r="33" spans="1:33" ht="12.75" customHeight="1" x14ac:dyDescent="0.25">
      <c r="A33" s="82" t="s">
        <v>76</v>
      </c>
      <c r="B33" s="83" t="s">
        <v>88</v>
      </c>
      <c r="C33" s="84" t="s">
        <v>83</v>
      </c>
      <c r="D33" s="70" t="s">
        <v>84</v>
      </c>
      <c r="E33" s="85" t="s">
        <v>89</v>
      </c>
      <c r="F33" s="72" t="s">
        <v>52</v>
      </c>
      <c r="G33" s="73">
        <v>2</v>
      </c>
      <c r="H33" s="40"/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46">
        <v>0</v>
      </c>
      <c r="AA33" s="47">
        <f t="shared" si="10"/>
        <v>0</v>
      </c>
      <c r="AC33" s="62">
        <f t="shared" si="12"/>
        <v>9.9999999999988987E-4</v>
      </c>
      <c r="AD33" s="60">
        <v>20</v>
      </c>
      <c r="AE33" s="52">
        <f t="shared" si="11"/>
        <v>1.3000000000000114</v>
      </c>
      <c r="AF33" s="52">
        <v>1983.0900000000001</v>
      </c>
      <c r="AG33" s="52">
        <v>1981.79</v>
      </c>
    </row>
    <row r="34" spans="1:33" ht="12.75" customHeight="1" x14ac:dyDescent="0.25">
      <c r="A34" s="82" t="s">
        <v>80</v>
      </c>
      <c r="B34" s="83" t="s">
        <v>81</v>
      </c>
      <c r="C34" s="84" t="s">
        <v>83</v>
      </c>
      <c r="D34" s="70" t="s">
        <v>84</v>
      </c>
      <c r="E34" s="85" t="s">
        <v>90</v>
      </c>
      <c r="F34" s="72" t="s">
        <v>52</v>
      </c>
      <c r="G34" s="73">
        <v>2</v>
      </c>
      <c r="H34" s="40"/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46">
        <v>0</v>
      </c>
      <c r="AA34" s="47">
        <f t="shared" si="10"/>
        <v>0</v>
      </c>
      <c r="AC34" s="62">
        <f t="shared" si="12"/>
        <v>0</v>
      </c>
      <c r="AD34" s="60">
        <v>21</v>
      </c>
      <c r="AE34" s="52">
        <f t="shared" si="11"/>
        <v>0</v>
      </c>
      <c r="AF34" s="52">
        <v>1799.1100000000001</v>
      </c>
      <c r="AG34" s="52">
        <v>1799.1100000000001</v>
      </c>
    </row>
    <row r="35" spans="1:33" ht="12.75" customHeight="1" x14ac:dyDescent="0.25">
      <c r="A35" s="54" t="s">
        <v>91</v>
      </c>
      <c r="B35" s="55" t="s">
        <v>92</v>
      </c>
      <c r="C35" s="56" t="s">
        <v>91</v>
      </c>
      <c r="D35" s="57" t="s">
        <v>92</v>
      </c>
      <c r="E35" s="81" t="s">
        <v>93</v>
      </c>
      <c r="F35" s="59" t="s">
        <v>52</v>
      </c>
      <c r="G35" s="60">
        <v>3</v>
      </c>
      <c r="H35" s="16"/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6">
        <v>0</v>
      </c>
      <c r="AA35" s="47">
        <f t="shared" si="10"/>
        <v>0</v>
      </c>
      <c r="AC35" s="62">
        <f t="shared" si="12"/>
        <v>0</v>
      </c>
      <c r="AD35" s="60">
        <v>22</v>
      </c>
      <c r="AE35" s="52">
        <f t="shared" si="11"/>
        <v>0</v>
      </c>
      <c r="AF35" s="52">
        <v>1927.6999999999998</v>
      </c>
      <c r="AG35" s="52">
        <v>1927.6999999999998</v>
      </c>
    </row>
    <row r="36" spans="1:33" ht="12.75" customHeight="1" x14ac:dyDescent="0.25">
      <c r="A36" s="54" t="s">
        <v>94</v>
      </c>
      <c r="B36" s="55" t="s">
        <v>95</v>
      </c>
      <c r="C36" s="56" t="s">
        <v>94</v>
      </c>
      <c r="D36" s="57" t="s">
        <v>95</v>
      </c>
      <c r="E36" s="81" t="s">
        <v>96</v>
      </c>
      <c r="F36" s="59" t="s">
        <v>52</v>
      </c>
      <c r="G36" s="60">
        <v>3</v>
      </c>
      <c r="H36" s="16"/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6">
        <v>0</v>
      </c>
      <c r="AA36" s="47">
        <f t="shared" si="10"/>
        <v>0</v>
      </c>
      <c r="AC36" s="62">
        <f t="shared" si="12"/>
        <v>9.9999999999988987E-4</v>
      </c>
      <c r="AD36" s="60">
        <v>23</v>
      </c>
      <c r="AE36" s="52">
        <f t="shared" si="11"/>
        <v>2.0099999999999909</v>
      </c>
      <c r="AF36" s="52">
        <v>2387.71</v>
      </c>
      <c r="AG36" s="52">
        <v>2385.6999999999998</v>
      </c>
    </row>
    <row r="37" spans="1:33" ht="12.75" customHeight="1" x14ac:dyDescent="0.25">
      <c r="A37" s="54" t="s">
        <v>97</v>
      </c>
      <c r="B37" s="55" t="s">
        <v>98</v>
      </c>
      <c r="C37" s="56" t="s">
        <v>97</v>
      </c>
      <c r="D37" s="57" t="s">
        <v>99</v>
      </c>
      <c r="E37" s="81" t="s">
        <v>100</v>
      </c>
      <c r="F37" s="59" t="s">
        <v>52</v>
      </c>
      <c r="G37" s="60">
        <v>3</v>
      </c>
      <c r="H37" s="16"/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6">
        <v>0</v>
      </c>
      <c r="AA37" s="47">
        <f t="shared" si="10"/>
        <v>0</v>
      </c>
      <c r="AC37" s="62">
        <f t="shared" si="12"/>
        <v>0</v>
      </c>
      <c r="AD37" s="60">
        <v>24</v>
      </c>
      <c r="AE37" s="52">
        <f t="shared" si="11"/>
        <v>0</v>
      </c>
      <c r="AF37" s="52">
        <v>840.68</v>
      </c>
      <c r="AG37" s="52">
        <v>840.68</v>
      </c>
    </row>
    <row r="38" spans="1:33" ht="12.75" customHeight="1" x14ac:dyDescent="0.25">
      <c r="A38" s="54" t="s">
        <v>101</v>
      </c>
      <c r="B38" s="55" t="s">
        <v>102</v>
      </c>
      <c r="C38" s="56" t="s">
        <v>101</v>
      </c>
      <c r="D38" s="57" t="s">
        <v>102</v>
      </c>
      <c r="E38" s="81" t="s">
        <v>103</v>
      </c>
      <c r="F38" s="59" t="s">
        <v>52</v>
      </c>
      <c r="G38" s="60">
        <v>3</v>
      </c>
      <c r="H38" s="16"/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6">
        <v>0</v>
      </c>
      <c r="AA38" s="47">
        <f t="shared" si="10"/>
        <v>0</v>
      </c>
      <c r="AC38" s="62">
        <f t="shared" si="12"/>
        <v>0</v>
      </c>
      <c r="AD38" s="60">
        <v>25</v>
      </c>
      <c r="AE38" s="52">
        <f t="shared" si="11"/>
        <v>-0.5</v>
      </c>
      <c r="AF38" s="52">
        <v>1677.0400000000002</v>
      </c>
      <c r="AG38" s="52">
        <v>1677.5400000000002</v>
      </c>
    </row>
    <row r="39" spans="1:33" ht="12.75" customHeight="1" x14ac:dyDescent="0.25">
      <c r="A39" s="54" t="s">
        <v>104</v>
      </c>
      <c r="B39" s="55" t="s">
        <v>105</v>
      </c>
      <c r="C39" s="56" t="s">
        <v>104</v>
      </c>
      <c r="D39" s="57" t="s">
        <v>105</v>
      </c>
      <c r="E39" s="81" t="s">
        <v>106</v>
      </c>
      <c r="F39" s="59" t="s">
        <v>52</v>
      </c>
      <c r="G39" s="60">
        <v>3</v>
      </c>
      <c r="H39" s="16"/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6">
        <v>0</v>
      </c>
      <c r="AA39" s="47">
        <f t="shared" si="10"/>
        <v>0</v>
      </c>
      <c r="AC39" s="62">
        <f t="shared" si="12"/>
        <v>9.9999999999988987E-4</v>
      </c>
      <c r="AD39" s="60">
        <v>26</v>
      </c>
      <c r="AE39" s="52">
        <f t="shared" si="11"/>
        <v>1</v>
      </c>
      <c r="AF39" s="52">
        <v>1482.94</v>
      </c>
      <c r="AG39" s="52">
        <v>1481.94</v>
      </c>
    </row>
    <row r="40" spans="1:33" ht="12.75" customHeight="1" x14ac:dyDescent="0.25">
      <c r="A40" s="54" t="s">
        <v>107</v>
      </c>
      <c r="B40" s="55" t="s">
        <v>108</v>
      </c>
      <c r="C40" s="56" t="s">
        <v>107</v>
      </c>
      <c r="D40" s="57" t="s">
        <v>108</v>
      </c>
      <c r="E40" s="81" t="s">
        <v>109</v>
      </c>
      <c r="F40" s="59" t="s">
        <v>52</v>
      </c>
      <c r="G40" s="60">
        <v>3</v>
      </c>
      <c r="H40" s="16"/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6">
        <v>0</v>
      </c>
      <c r="AA40" s="47">
        <f t="shared" si="10"/>
        <v>0</v>
      </c>
      <c r="AC40" s="62">
        <f t="shared" si="12"/>
        <v>2.0000000000000018E-3</v>
      </c>
      <c r="AD40" s="60">
        <v>27</v>
      </c>
      <c r="AE40" s="52">
        <f t="shared" si="11"/>
        <v>4</v>
      </c>
      <c r="AF40" s="52">
        <v>1762.74</v>
      </c>
      <c r="AG40" s="52">
        <v>1758.74</v>
      </c>
    </row>
    <row r="41" spans="1:33" ht="12.75" customHeight="1" x14ac:dyDescent="0.25">
      <c r="A41" s="54" t="s">
        <v>110</v>
      </c>
      <c r="B41" s="55" t="s">
        <v>111</v>
      </c>
      <c r="C41" s="56" t="s">
        <v>110</v>
      </c>
      <c r="D41" s="57" t="s">
        <v>111</v>
      </c>
      <c r="E41" s="81" t="s">
        <v>112</v>
      </c>
      <c r="F41" s="59" t="s">
        <v>52</v>
      </c>
      <c r="G41" s="60">
        <v>3</v>
      </c>
      <c r="H41" s="16"/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6">
        <v>0</v>
      </c>
      <c r="AA41" s="47">
        <f t="shared" si="10"/>
        <v>0</v>
      </c>
      <c r="AC41" s="62">
        <f t="shared" si="12"/>
        <v>2.0000000000000018E-3</v>
      </c>
      <c r="AD41" s="60">
        <v>28</v>
      </c>
      <c r="AE41" s="52">
        <f t="shared" si="11"/>
        <v>2</v>
      </c>
      <c r="AF41" s="52">
        <v>802.98</v>
      </c>
      <c r="AG41" s="52">
        <v>800.98</v>
      </c>
    </row>
    <row r="42" spans="1:33" ht="12.75" customHeight="1" x14ac:dyDescent="0.25">
      <c r="A42" s="82" t="s">
        <v>91</v>
      </c>
      <c r="B42" s="83" t="s">
        <v>92</v>
      </c>
      <c r="C42" s="84" t="s">
        <v>113</v>
      </c>
      <c r="D42" s="70" t="s">
        <v>114</v>
      </c>
      <c r="E42" s="85" t="s">
        <v>115</v>
      </c>
      <c r="F42" s="72" t="s">
        <v>52</v>
      </c>
      <c r="G42" s="73">
        <v>3</v>
      </c>
      <c r="H42" s="40"/>
      <c r="I42" s="74">
        <v>0</v>
      </c>
      <c r="J42" s="74">
        <v>1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46">
        <v>1</v>
      </c>
      <c r="AA42" s="47">
        <f t="shared" si="10"/>
        <v>1</v>
      </c>
      <c r="AC42" s="62">
        <f t="shared" si="12"/>
        <v>2.0000000000000018E-3</v>
      </c>
      <c r="AD42" s="60">
        <v>30</v>
      </c>
      <c r="AE42" s="52">
        <f t="shared" si="11"/>
        <v>3</v>
      </c>
      <c r="AF42" s="52">
        <v>1653.6699999999998</v>
      </c>
      <c r="AG42" s="52">
        <v>1650.6699999999998</v>
      </c>
    </row>
    <row r="43" spans="1:33" ht="12.75" customHeight="1" x14ac:dyDescent="0.25">
      <c r="A43" s="82" t="s">
        <v>94</v>
      </c>
      <c r="B43" s="83" t="s">
        <v>95</v>
      </c>
      <c r="C43" s="84" t="s">
        <v>113</v>
      </c>
      <c r="D43" s="70" t="s">
        <v>114</v>
      </c>
      <c r="E43" s="85" t="s">
        <v>116</v>
      </c>
      <c r="F43" s="72" t="s">
        <v>52</v>
      </c>
      <c r="G43" s="73">
        <v>3</v>
      </c>
      <c r="H43" s="40"/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46">
        <v>0</v>
      </c>
      <c r="AA43" s="47">
        <f t="shared" si="10"/>
        <v>0</v>
      </c>
      <c r="AC43" s="62">
        <f t="shared" si="12"/>
        <v>2.0000000000000018E-3</v>
      </c>
      <c r="AD43" s="60">
        <v>31</v>
      </c>
      <c r="AE43" s="52">
        <f t="shared" si="11"/>
        <v>6.2899999999999636</v>
      </c>
      <c r="AF43" s="52">
        <v>2599.19</v>
      </c>
      <c r="AG43" s="52">
        <v>2592.9</v>
      </c>
    </row>
    <row r="44" spans="1:33" ht="12.75" customHeight="1" x14ac:dyDescent="0.25">
      <c r="A44" s="82" t="s">
        <v>97</v>
      </c>
      <c r="B44" s="83" t="s">
        <v>98</v>
      </c>
      <c r="C44" s="84" t="s">
        <v>113</v>
      </c>
      <c r="D44" s="70" t="s">
        <v>114</v>
      </c>
      <c r="E44" s="85" t="s">
        <v>117</v>
      </c>
      <c r="F44" s="72" t="s">
        <v>52</v>
      </c>
      <c r="G44" s="73">
        <v>3</v>
      </c>
      <c r="H44" s="40"/>
      <c r="I44" s="74">
        <v>0</v>
      </c>
      <c r="J44" s="74">
        <v>0.33000000000001251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46">
        <v>0.33000000000004093</v>
      </c>
      <c r="AA44" s="47">
        <f t="shared" si="10"/>
        <v>1</v>
      </c>
      <c r="AC44" s="62">
        <f t="shared" si="12"/>
        <v>6.0000000000000053E-3</v>
      </c>
      <c r="AD44" s="60">
        <v>32</v>
      </c>
      <c r="AE44" s="52">
        <f t="shared" si="11"/>
        <v>7.3299999999999983</v>
      </c>
      <c r="AF44" s="52">
        <v>1277.4000000000001</v>
      </c>
      <c r="AG44" s="52">
        <v>1270.0700000000002</v>
      </c>
    </row>
    <row r="45" spans="1:33" ht="12.75" customHeight="1" x14ac:dyDescent="0.25">
      <c r="A45" s="82" t="s">
        <v>101</v>
      </c>
      <c r="B45" s="83" t="s">
        <v>102</v>
      </c>
      <c r="C45" s="84" t="s">
        <v>113</v>
      </c>
      <c r="D45" s="70" t="s">
        <v>114</v>
      </c>
      <c r="E45" s="85" t="s">
        <v>118</v>
      </c>
      <c r="F45" s="72" t="s">
        <v>52</v>
      </c>
      <c r="G45" s="73">
        <v>3</v>
      </c>
      <c r="H45" s="40"/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46">
        <v>0</v>
      </c>
      <c r="AA45" s="47">
        <f t="shared" si="10"/>
        <v>0</v>
      </c>
      <c r="AC45" s="62">
        <f t="shared" si="12"/>
        <v>0</v>
      </c>
      <c r="AD45" s="60">
        <v>33</v>
      </c>
      <c r="AE45" s="52">
        <f t="shared" si="11"/>
        <v>0</v>
      </c>
      <c r="AF45" s="52">
        <v>707.95</v>
      </c>
      <c r="AG45" s="52">
        <v>707.95</v>
      </c>
    </row>
    <row r="46" spans="1:33" ht="12.75" customHeight="1" x14ac:dyDescent="0.25">
      <c r="A46" s="82" t="s">
        <v>104</v>
      </c>
      <c r="B46" s="83" t="s">
        <v>105</v>
      </c>
      <c r="C46" s="84" t="s">
        <v>113</v>
      </c>
      <c r="D46" s="70" t="s">
        <v>114</v>
      </c>
      <c r="E46" s="85" t="s">
        <v>119</v>
      </c>
      <c r="F46" s="72" t="s">
        <v>52</v>
      </c>
      <c r="G46" s="73">
        <v>3</v>
      </c>
      <c r="H46" s="40"/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46">
        <v>0</v>
      </c>
      <c r="AA46" s="47">
        <f t="shared" si="10"/>
        <v>0</v>
      </c>
      <c r="AC46" s="62">
        <f t="shared" si="12"/>
        <v>4.9999999999998934E-3</v>
      </c>
      <c r="AD46" s="60">
        <v>34</v>
      </c>
      <c r="AE46" s="52">
        <f t="shared" si="11"/>
        <v>5</v>
      </c>
      <c r="AF46" s="52">
        <v>975.40000000000009</v>
      </c>
      <c r="AG46" s="52">
        <v>970.40000000000009</v>
      </c>
    </row>
    <row r="47" spans="1:33" ht="12.75" customHeight="1" x14ac:dyDescent="0.25">
      <c r="A47" s="82" t="s">
        <v>107</v>
      </c>
      <c r="B47" s="83" t="s">
        <v>108</v>
      </c>
      <c r="C47" s="84" t="s">
        <v>113</v>
      </c>
      <c r="D47" s="70" t="s">
        <v>114</v>
      </c>
      <c r="E47" s="85" t="s">
        <v>120</v>
      </c>
      <c r="F47" s="72" t="s">
        <v>52</v>
      </c>
      <c r="G47" s="73">
        <v>3</v>
      </c>
      <c r="H47" s="40"/>
      <c r="I47" s="74">
        <v>0</v>
      </c>
      <c r="J47" s="74">
        <v>1.6400000000000006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46">
        <v>1.6400000000000148</v>
      </c>
      <c r="AA47" s="47">
        <f t="shared" si="10"/>
        <v>1</v>
      </c>
      <c r="AC47" s="62">
        <f t="shared" si="12"/>
        <v>4.9999999999998934E-3</v>
      </c>
      <c r="AD47" s="60">
        <v>35</v>
      </c>
      <c r="AE47" s="52">
        <f t="shared" si="11"/>
        <v>5</v>
      </c>
      <c r="AF47" s="52">
        <v>953.88000000000011</v>
      </c>
      <c r="AG47" s="52">
        <v>948.88000000000011</v>
      </c>
    </row>
    <row r="48" spans="1:33" ht="12.75" customHeight="1" x14ac:dyDescent="0.25">
      <c r="A48" s="82" t="s">
        <v>110</v>
      </c>
      <c r="B48" s="83" t="s">
        <v>111</v>
      </c>
      <c r="C48" s="84" t="s">
        <v>113</v>
      </c>
      <c r="D48" s="70" t="s">
        <v>114</v>
      </c>
      <c r="E48" s="85" t="s">
        <v>121</v>
      </c>
      <c r="F48" s="72" t="s">
        <v>52</v>
      </c>
      <c r="G48" s="73">
        <v>3</v>
      </c>
      <c r="H48" s="40"/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46">
        <v>0</v>
      </c>
      <c r="AA48" s="47">
        <f t="shared" si="10"/>
        <v>0</v>
      </c>
      <c r="AC48" s="62">
        <f t="shared" si="12"/>
        <v>3.8999999999999924E-2</v>
      </c>
      <c r="AD48" s="60">
        <v>36</v>
      </c>
      <c r="AE48" s="52">
        <f t="shared" si="11"/>
        <v>53.949999999999989</v>
      </c>
      <c r="AF48" s="52">
        <v>1434.14</v>
      </c>
      <c r="AG48" s="52">
        <v>1380.19</v>
      </c>
    </row>
    <row r="49" spans="1:33" ht="12.75" customHeight="1" x14ac:dyDescent="0.25">
      <c r="A49" s="54" t="s">
        <v>122</v>
      </c>
      <c r="B49" s="55" t="s">
        <v>123</v>
      </c>
      <c r="C49" s="56" t="s">
        <v>122</v>
      </c>
      <c r="D49" s="57" t="s">
        <v>123</v>
      </c>
      <c r="E49" s="81" t="s">
        <v>124</v>
      </c>
      <c r="F49" s="59" t="s">
        <v>125</v>
      </c>
      <c r="G49" s="60">
        <v>4</v>
      </c>
      <c r="H49" s="16"/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6">
        <v>0</v>
      </c>
      <c r="AA49" s="47">
        <f t="shared" si="10"/>
        <v>0</v>
      </c>
      <c r="AC49" s="62">
        <f t="shared" si="12"/>
        <v>2.0000000000000018E-3</v>
      </c>
      <c r="AD49" s="60">
        <v>40</v>
      </c>
      <c r="AE49" s="52">
        <f t="shared" si="11"/>
        <v>3.3299999999999272</v>
      </c>
      <c r="AF49" s="52">
        <v>1715.99</v>
      </c>
      <c r="AG49" s="52">
        <v>1712.66</v>
      </c>
    </row>
    <row r="50" spans="1:33" ht="12.75" customHeight="1" x14ac:dyDescent="0.25">
      <c r="A50" s="54" t="s">
        <v>126</v>
      </c>
      <c r="B50" s="55" t="s">
        <v>127</v>
      </c>
      <c r="C50" s="86" t="s">
        <v>126</v>
      </c>
      <c r="D50" s="57" t="s">
        <v>127</v>
      </c>
      <c r="E50" s="81" t="s">
        <v>128</v>
      </c>
      <c r="F50" s="59" t="s">
        <v>125</v>
      </c>
      <c r="G50" s="60">
        <v>4</v>
      </c>
      <c r="H50" s="16"/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6">
        <v>0</v>
      </c>
      <c r="AA50" s="47">
        <f t="shared" si="10"/>
        <v>0</v>
      </c>
      <c r="AC50" s="62">
        <f t="shared" si="12"/>
        <v>0</v>
      </c>
      <c r="AD50" s="60">
        <v>42</v>
      </c>
      <c r="AE50" s="52">
        <f t="shared" si="11"/>
        <v>0</v>
      </c>
      <c r="AF50" s="52">
        <v>1767.5500000000002</v>
      </c>
      <c r="AG50" s="52">
        <v>1767.5500000000002</v>
      </c>
    </row>
    <row r="51" spans="1:33" ht="12.75" customHeight="1" x14ac:dyDescent="0.25">
      <c r="A51" s="54" t="s">
        <v>129</v>
      </c>
      <c r="B51" s="55" t="s">
        <v>130</v>
      </c>
      <c r="C51" s="56" t="s">
        <v>129</v>
      </c>
      <c r="D51" s="57" t="s">
        <v>130</v>
      </c>
      <c r="E51" s="81" t="s">
        <v>131</v>
      </c>
      <c r="F51" s="59" t="s">
        <v>125</v>
      </c>
      <c r="G51" s="60">
        <v>4</v>
      </c>
      <c r="H51" s="16"/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6">
        <v>0</v>
      </c>
      <c r="AA51" s="47">
        <f t="shared" si="10"/>
        <v>0</v>
      </c>
      <c r="AC51" s="62">
        <f t="shared" si="12"/>
        <v>0</v>
      </c>
      <c r="AD51" s="60">
        <v>46</v>
      </c>
      <c r="AE51" s="52">
        <f t="shared" si="11"/>
        <v>0</v>
      </c>
      <c r="AF51" s="52">
        <v>853.11</v>
      </c>
      <c r="AG51" s="52">
        <v>853.11</v>
      </c>
    </row>
    <row r="52" spans="1:33" ht="12.75" customHeight="1" x14ac:dyDescent="0.25">
      <c r="A52" s="54" t="s">
        <v>132</v>
      </c>
      <c r="B52" s="55" t="s">
        <v>133</v>
      </c>
      <c r="C52" s="56" t="s">
        <v>132</v>
      </c>
      <c r="D52" s="57" t="s">
        <v>133</v>
      </c>
      <c r="E52" s="81" t="s">
        <v>134</v>
      </c>
      <c r="F52" s="59" t="s">
        <v>125</v>
      </c>
      <c r="G52" s="60">
        <v>4</v>
      </c>
      <c r="H52" s="16"/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6">
        <v>0</v>
      </c>
      <c r="AA52" s="47">
        <f t="shared" si="10"/>
        <v>0</v>
      </c>
      <c r="AC52" s="62">
        <f t="shared" si="12"/>
        <v>0</v>
      </c>
      <c r="AD52" s="60">
        <v>47</v>
      </c>
      <c r="AE52" s="52">
        <f t="shared" si="11"/>
        <v>0.20000000000000284</v>
      </c>
      <c r="AF52" s="52">
        <v>1008.5099999999999</v>
      </c>
      <c r="AG52" s="52">
        <v>1008.31</v>
      </c>
    </row>
    <row r="53" spans="1:33" ht="12.75" customHeight="1" x14ac:dyDescent="0.25">
      <c r="A53" s="54" t="s">
        <v>135</v>
      </c>
      <c r="B53" s="55" t="s">
        <v>136</v>
      </c>
      <c r="C53" s="56" t="s">
        <v>135</v>
      </c>
      <c r="D53" s="57" t="s">
        <v>136</v>
      </c>
      <c r="E53" s="81" t="s">
        <v>137</v>
      </c>
      <c r="F53" s="59" t="s">
        <v>52</v>
      </c>
      <c r="G53" s="60">
        <v>4</v>
      </c>
      <c r="H53" s="16"/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6">
        <v>0</v>
      </c>
      <c r="AA53" s="47">
        <f t="shared" si="10"/>
        <v>0</v>
      </c>
      <c r="AC53" s="62">
        <f t="shared" si="12"/>
        <v>0</v>
      </c>
      <c r="AD53" s="60">
        <v>48</v>
      </c>
      <c r="AE53" s="52">
        <f t="shared" si="11"/>
        <v>0</v>
      </c>
      <c r="AF53" s="52">
        <v>2445.0800000000008</v>
      </c>
      <c r="AG53" s="52">
        <v>2445.0800000000008</v>
      </c>
    </row>
    <row r="54" spans="1:33" ht="12.75" customHeight="1" x14ac:dyDescent="0.25">
      <c r="A54" s="54" t="s">
        <v>138</v>
      </c>
      <c r="B54" s="55" t="s">
        <v>139</v>
      </c>
      <c r="C54" s="56" t="s">
        <v>138</v>
      </c>
      <c r="D54" s="57" t="s">
        <v>139</v>
      </c>
      <c r="E54" s="81" t="s">
        <v>140</v>
      </c>
      <c r="F54" s="59" t="s">
        <v>125</v>
      </c>
      <c r="G54" s="60">
        <v>4</v>
      </c>
      <c r="H54" s="16"/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6">
        <v>0</v>
      </c>
      <c r="AA54" s="47">
        <f t="shared" si="10"/>
        <v>0</v>
      </c>
      <c r="AC54" s="62">
        <f t="shared" si="12"/>
        <v>4.8000000000000043E-2</v>
      </c>
      <c r="AD54" s="60">
        <v>49</v>
      </c>
      <c r="AE54" s="52">
        <f t="shared" si="11"/>
        <v>28.489999999999995</v>
      </c>
      <c r="AF54" s="52">
        <v>625.85</v>
      </c>
      <c r="AG54" s="52">
        <v>597.36</v>
      </c>
    </row>
    <row r="55" spans="1:33" ht="12.75" customHeight="1" x14ac:dyDescent="0.25">
      <c r="A55" s="67" t="s">
        <v>122</v>
      </c>
      <c r="B55" s="68" t="s">
        <v>123</v>
      </c>
      <c r="C55" s="69" t="s">
        <v>141</v>
      </c>
      <c r="D55" s="87" t="s">
        <v>142</v>
      </c>
      <c r="E55" s="88" t="str">
        <f t="shared" ref="E55:E60" si="13">C55&amp;A55</f>
        <v>U062T017</v>
      </c>
      <c r="F55" s="89" t="s">
        <v>125</v>
      </c>
      <c r="G55" s="90">
        <v>4</v>
      </c>
      <c r="H55" s="40"/>
      <c r="I55" s="74">
        <v>0</v>
      </c>
      <c r="J55" s="74">
        <v>1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46">
        <v>1</v>
      </c>
      <c r="AA55" s="47">
        <f t="shared" si="10"/>
        <v>1</v>
      </c>
      <c r="AC55" s="62">
        <f t="shared" si="12"/>
        <v>-1.0000000000000009E-3</v>
      </c>
      <c r="AD55" s="60">
        <v>51</v>
      </c>
      <c r="AE55" s="52">
        <f t="shared" si="11"/>
        <v>-1</v>
      </c>
      <c r="AF55" s="52">
        <v>955.24999999999989</v>
      </c>
      <c r="AG55" s="52">
        <v>956.24999999999989</v>
      </c>
    </row>
    <row r="56" spans="1:33" ht="12.75" customHeight="1" x14ac:dyDescent="0.25">
      <c r="A56" s="67" t="s">
        <v>126</v>
      </c>
      <c r="B56" s="68" t="s">
        <v>127</v>
      </c>
      <c r="C56" s="69" t="s">
        <v>141</v>
      </c>
      <c r="D56" s="87" t="s">
        <v>142</v>
      </c>
      <c r="E56" s="88" t="str">
        <f t="shared" si="13"/>
        <v>U062T042</v>
      </c>
      <c r="F56" s="89" t="s">
        <v>125</v>
      </c>
      <c r="G56" s="90">
        <v>4</v>
      </c>
      <c r="H56" s="40"/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46">
        <v>0</v>
      </c>
      <c r="AA56" s="47">
        <f t="shared" si="10"/>
        <v>0</v>
      </c>
      <c r="AC56" s="62">
        <f t="shared" si="12"/>
        <v>0</v>
      </c>
      <c r="AD56" s="60">
        <v>52</v>
      </c>
      <c r="AE56" s="52">
        <f t="shared" si="11"/>
        <v>0</v>
      </c>
      <c r="AF56" s="52">
        <v>1310.3899999999999</v>
      </c>
      <c r="AG56" s="52">
        <v>1310.3899999999999</v>
      </c>
    </row>
    <row r="57" spans="1:33" ht="12.75" customHeight="1" x14ac:dyDescent="0.25">
      <c r="A57" s="67" t="s">
        <v>129</v>
      </c>
      <c r="B57" s="68" t="s">
        <v>130</v>
      </c>
      <c r="C57" s="69" t="s">
        <v>141</v>
      </c>
      <c r="D57" s="87" t="s">
        <v>142</v>
      </c>
      <c r="E57" s="88" t="str">
        <f t="shared" si="13"/>
        <v>U062T073</v>
      </c>
      <c r="F57" s="89" t="s">
        <v>125</v>
      </c>
      <c r="G57" s="90">
        <v>4</v>
      </c>
      <c r="H57" s="40"/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46">
        <v>0</v>
      </c>
      <c r="AA57" s="47">
        <f t="shared" si="10"/>
        <v>0</v>
      </c>
      <c r="AC57" s="62">
        <f t="shared" si="12"/>
        <v>0</v>
      </c>
      <c r="AD57" s="60">
        <v>54</v>
      </c>
      <c r="AE57" s="52">
        <f t="shared" si="11"/>
        <v>0</v>
      </c>
      <c r="AF57" s="52">
        <v>1294.8400000000001</v>
      </c>
      <c r="AG57" s="52">
        <v>1294.8400000000001</v>
      </c>
    </row>
    <row r="58" spans="1:33" ht="12.75" customHeight="1" x14ac:dyDescent="0.25">
      <c r="A58" s="67" t="s">
        <v>132</v>
      </c>
      <c r="B58" s="68" t="s">
        <v>133</v>
      </c>
      <c r="C58" s="69" t="s">
        <v>141</v>
      </c>
      <c r="D58" s="87" t="s">
        <v>142</v>
      </c>
      <c r="E58" s="88" t="str">
        <f t="shared" si="13"/>
        <v>U062T098</v>
      </c>
      <c r="F58" s="89" t="s">
        <v>125</v>
      </c>
      <c r="G58" s="90">
        <v>4</v>
      </c>
      <c r="H58" s="40"/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46">
        <v>0</v>
      </c>
      <c r="AA58" s="47">
        <f t="shared" si="10"/>
        <v>0</v>
      </c>
      <c r="AC58" s="62">
        <f t="shared" si="12"/>
        <v>2.9999999999998916E-3</v>
      </c>
      <c r="AD58" s="60">
        <v>55</v>
      </c>
      <c r="AE58" s="52">
        <f t="shared" si="11"/>
        <v>2</v>
      </c>
      <c r="AF58" s="52">
        <v>762</v>
      </c>
      <c r="AG58" s="52">
        <v>760</v>
      </c>
    </row>
    <row r="59" spans="1:33" ht="12.75" customHeight="1" x14ac:dyDescent="0.25">
      <c r="A59" s="67" t="s">
        <v>135</v>
      </c>
      <c r="B59" s="68" t="s">
        <v>136</v>
      </c>
      <c r="C59" s="69" t="s">
        <v>141</v>
      </c>
      <c r="D59" s="87" t="s">
        <v>142</v>
      </c>
      <c r="E59" s="88" t="str">
        <f t="shared" si="13"/>
        <v>U062T148</v>
      </c>
      <c r="F59" s="89" t="s">
        <v>52</v>
      </c>
      <c r="G59" s="90">
        <v>4</v>
      </c>
      <c r="H59" s="40"/>
      <c r="I59" s="74">
        <v>0</v>
      </c>
      <c r="J59" s="74">
        <v>3.2799999999999994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46">
        <v>3.2800000000000011</v>
      </c>
      <c r="AA59" s="47">
        <f t="shared" si="10"/>
        <v>1</v>
      </c>
      <c r="AC59" s="62">
        <f t="shared" si="12"/>
        <v>0</v>
      </c>
      <c r="AD59" s="60">
        <v>56</v>
      </c>
      <c r="AE59" s="52">
        <f t="shared" si="11"/>
        <v>0</v>
      </c>
      <c r="AF59" s="52">
        <v>1188.3300000000002</v>
      </c>
      <c r="AG59" s="52">
        <v>1188.3300000000002</v>
      </c>
    </row>
    <row r="60" spans="1:33" ht="12.75" customHeight="1" x14ac:dyDescent="0.25">
      <c r="A60" s="67" t="s">
        <v>138</v>
      </c>
      <c r="B60" s="68" t="s">
        <v>139</v>
      </c>
      <c r="C60" s="69" t="s">
        <v>141</v>
      </c>
      <c r="D60" s="87" t="s">
        <v>142</v>
      </c>
      <c r="E60" s="88" t="str">
        <f t="shared" si="13"/>
        <v>U062T233</v>
      </c>
      <c r="F60" s="89" t="s">
        <v>125</v>
      </c>
      <c r="G60" s="90">
        <v>4</v>
      </c>
      <c r="H60" s="40"/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46">
        <v>0</v>
      </c>
      <c r="AA60" s="47">
        <f t="shared" si="10"/>
        <v>0</v>
      </c>
      <c r="AC60" s="62">
        <f t="shared" si="12"/>
        <v>9.9999999999988987E-4</v>
      </c>
      <c r="AD60" s="60">
        <v>61</v>
      </c>
      <c r="AE60" s="52">
        <f t="shared" si="11"/>
        <v>1.3300000000000409</v>
      </c>
      <c r="AF60" s="52">
        <v>2156.1800000000003</v>
      </c>
      <c r="AG60" s="52">
        <v>2154.8500000000004</v>
      </c>
    </row>
    <row r="61" spans="1:33" ht="12.75" customHeight="1" x14ac:dyDescent="0.25">
      <c r="A61" s="54" t="s">
        <v>143</v>
      </c>
      <c r="B61" s="55" t="s">
        <v>144</v>
      </c>
      <c r="C61" s="56" t="s">
        <v>143</v>
      </c>
      <c r="D61" s="57" t="s">
        <v>144</v>
      </c>
      <c r="E61" s="81" t="s">
        <v>145</v>
      </c>
      <c r="F61" s="59" t="s">
        <v>146</v>
      </c>
      <c r="G61" s="60">
        <v>5</v>
      </c>
      <c r="H61" s="16"/>
      <c r="I61" s="45">
        <v>0</v>
      </c>
      <c r="J61" s="45">
        <v>1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6">
        <v>1</v>
      </c>
      <c r="AA61" s="47">
        <f t="shared" si="10"/>
        <v>1</v>
      </c>
      <c r="AC61" s="62">
        <f t="shared" si="12"/>
        <v>0</v>
      </c>
      <c r="AD61" s="60">
        <v>63</v>
      </c>
      <c r="AE61" s="52">
        <f t="shared" si="11"/>
        <v>9.9999999999909051E-3</v>
      </c>
      <c r="AF61" s="52">
        <v>911.47</v>
      </c>
      <c r="AG61" s="52">
        <v>911.46</v>
      </c>
    </row>
    <row r="62" spans="1:33" ht="12.75" customHeight="1" x14ac:dyDescent="0.25">
      <c r="A62" s="54" t="s">
        <v>147</v>
      </c>
      <c r="B62" s="55" t="s">
        <v>148</v>
      </c>
      <c r="C62" s="56" t="s">
        <v>147</v>
      </c>
      <c r="D62" s="57" t="s">
        <v>149</v>
      </c>
      <c r="E62" s="81" t="s">
        <v>150</v>
      </c>
      <c r="F62" s="59" t="s">
        <v>146</v>
      </c>
      <c r="G62" s="60">
        <v>5</v>
      </c>
      <c r="H62" s="16"/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6">
        <v>0</v>
      </c>
      <c r="AA62" s="47">
        <f t="shared" si="10"/>
        <v>0</v>
      </c>
      <c r="AC62" s="62">
        <f t="shared" si="12"/>
        <v>4.0000000000000036E-3</v>
      </c>
      <c r="AD62" s="60">
        <v>64</v>
      </c>
      <c r="AE62" s="52">
        <f t="shared" si="11"/>
        <v>1</v>
      </c>
      <c r="AF62" s="52">
        <v>260.42</v>
      </c>
      <c r="AG62" s="52">
        <v>259.42</v>
      </c>
    </row>
    <row r="63" spans="1:33" ht="12.75" customHeight="1" x14ac:dyDescent="0.25">
      <c r="A63" s="54" t="s">
        <v>151</v>
      </c>
      <c r="B63" s="55" t="s">
        <v>152</v>
      </c>
      <c r="C63" s="56" t="s">
        <v>151</v>
      </c>
      <c r="D63" s="57" t="s">
        <v>152</v>
      </c>
      <c r="E63" s="81" t="s">
        <v>153</v>
      </c>
      <c r="F63" s="59" t="s">
        <v>146</v>
      </c>
      <c r="G63" s="60">
        <v>5</v>
      </c>
      <c r="H63" s="16"/>
      <c r="I63" s="45">
        <v>0</v>
      </c>
      <c r="J63" s="45">
        <v>1</v>
      </c>
      <c r="K63" s="45">
        <v>0</v>
      </c>
      <c r="L63" s="45">
        <v>0</v>
      </c>
      <c r="M63" s="45">
        <v>0</v>
      </c>
      <c r="N63" s="45">
        <v>-1</v>
      </c>
      <c r="O63" s="45">
        <v>1</v>
      </c>
      <c r="P63" s="45">
        <v>-1</v>
      </c>
      <c r="Q63" s="45">
        <v>0</v>
      </c>
      <c r="R63" s="45">
        <v>1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6">
        <v>1</v>
      </c>
      <c r="AA63" s="47">
        <f t="shared" si="10"/>
        <v>5</v>
      </c>
      <c r="AC63" s="62">
        <f t="shared" si="12"/>
        <v>0</v>
      </c>
      <c r="AD63" s="60">
        <v>65</v>
      </c>
      <c r="AE63" s="52">
        <f t="shared" si="11"/>
        <v>-0.79999999999995453</v>
      </c>
      <c r="AF63" s="52">
        <v>3535.0899999999997</v>
      </c>
      <c r="AG63" s="52">
        <v>3535.89</v>
      </c>
    </row>
    <row r="64" spans="1:33" ht="12.75" customHeight="1" x14ac:dyDescent="0.25">
      <c r="A64" s="54" t="s">
        <v>154</v>
      </c>
      <c r="B64" s="55" t="s">
        <v>155</v>
      </c>
      <c r="C64" s="56" t="s">
        <v>154</v>
      </c>
      <c r="D64" s="57" t="s">
        <v>155</v>
      </c>
      <c r="E64" s="81" t="s">
        <v>156</v>
      </c>
      <c r="F64" s="59" t="s">
        <v>146</v>
      </c>
      <c r="G64" s="60">
        <v>5</v>
      </c>
      <c r="H64" s="16"/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6">
        <v>0</v>
      </c>
      <c r="AA64" s="47">
        <f t="shared" si="10"/>
        <v>0</v>
      </c>
      <c r="AC64" s="62">
        <f t="shared" si="12"/>
        <v>9.9999999999988987E-4</v>
      </c>
      <c r="AD64" s="60">
        <v>66</v>
      </c>
      <c r="AE64" s="52">
        <f t="shared" si="11"/>
        <v>1.4500000000000455</v>
      </c>
      <c r="AF64" s="52">
        <v>1830.9900000000002</v>
      </c>
      <c r="AG64" s="52">
        <v>1829.5400000000002</v>
      </c>
    </row>
    <row r="65" spans="1:33" x14ac:dyDescent="0.25">
      <c r="A65" s="54" t="s">
        <v>157</v>
      </c>
      <c r="B65" s="55" t="s">
        <v>158</v>
      </c>
      <c r="C65" s="56" t="s">
        <v>157</v>
      </c>
      <c r="D65" s="57" t="s">
        <v>158</v>
      </c>
      <c r="E65" s="81" t="s">
        <v>159</v>
      </c>
      <c r="F65" s="59" t="s">
        <v>146</v>
      </c>
      <c r="G65" s="60">
        <v>5</v>
      </c>
      <c r="H65" s="16"/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-1</v>
      </c>
      <c r="Q65" s="45">
        <v>1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6">
        <v>0</v>
      </c>
      <c r="AA65" s="47">
        <f t="shared" si="10"/>
        <v>2</v>
      </c>
      <c r="AC65" s="62">
        <f t="shared" si="12"/>
        <v>3.400000000000003E-2</v>
      </c>
      <c r="AD65" s="60">
        <v>67</v>
      </c>
      <c r="AE65" s="52">
        <f t="shared" si="11"/>
        <v>56.5</v>
      </c>
      <c r="AF65" s="52">
        <v>1729.2699999999998</v>
      </c>
      <c r="AG65" s="52">
        <v>1672.7699999999998</v>
      </c>
    </row>
    <row r="66" spans="1:33" x14ac:dyDescent="0.25">
      <c r="A66" s="54" t="s">
        <v>160</v>
      </c>
      <c r="B66" s="55" t="s">
        <v>161</v>
      </c>
      <c r="C66" s="56" t="s">
        <v>160</v>
      </c>
      <c r="D66" s="57" t="s">
        <v>161</v>
      </c>
      <c r="E66" s="81" t="s">
        <v>162</v>
      </c>
      <c r="F66" s="59" t="s">
        <v>146</v>
      </c>
      <c r="G66" s="60">
        <v>5</v>
      </c>
      <c r="H66" s="16"/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6">
        <v>0</v>
      </c>
      <c r="AA66" s="47">
        <f t="shared" si="10"/>
        <v>0</v>
      </c>
      <c r="AC66" s="62">
        <f t="shared" si="12"/>
        <v>0</v>
      </c>
      <c r="AD66" s="60">
        <v>68</v>
      </c>
      <c r="AE66" s="52">
        <f t="shared" si="11"/>
        <v>0</v>
      </c>
      <c r="AF66" s="52">
        <v>1308.77</v>
      </c>
      <c r="AG66" s="52">
        <v>1308.77</v>
      </c>
    </row>
    <row r="67" spans="1:33" ht="12.75" customHeight="1" x14ac:dyDescent="0.25">
      <c r="A67" s="54" t="s">
        <v>163</v>
      </c>
      <c r="B67" s="55" t="s">
        <v>164</v>
      </c>
      <c r="C67" s="56" t="s">
        <v>163</v>
      </c>
      <c r="D67" s="57" t="s">
        <v>164</v>
      </c>
      <c r="E67" s="81" t="s">
        <v>165</v>
      </c>
      <c r="F67" s="59" t="s">
        <v>146</v>
      </c>
      <c r="G67" s="60">
        <v>5</v>
      </c>
      <c r="H67" s="16"/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6">
        <v>0</v>
      </c>
      <c r="AA67" s="47">
        <f t="shared" si="10"/>
        <v>0</v>
      </c>
      <c r="AC67" s="62">
        <f t="shared" si="12"/>
        <v>2.0000000000000018E-3</v>
      </c>
      <c r="AD67" s="60">
        <v>69</v>
      </c>
      <c r="AE67" s="52">
        <f t="shared" si="11"/>
        <v>2.0099999999999909</v>
      </c>
      <c r="AF67" s="52">
        <v>1183.8700000000001</v>
      </c>
      <c r="AG67" s="52">
        <v>1181.8600000000001</v>
      </c>
    </row>
    <row r="68" spans="1:33" ht="12.75" customHeight="1" x14ac:dyDescent="0.25">
      <c r="A68" s="54" t="s">
        <v>166</v>
      </c>
      <c r="B68" s="55" t="s">
        <v>167</v>
      </c>
      <c r="C68" s="56" t="s">
        <v>166</v>
      </c>
      <c r="D68" s="57" t="s">
        <v>167</v>
      </c>
      <c r="E68" s="81" t="s">
        <v>168</v>
      </c>
      <c r="F68" s="59" t="s">
        <v>146</v>
      </c>
      <c r="G68" s="60">
        <v>5</v>
      </c>
      <c r="H68" s="16"/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6">
        <v>0</v>
      </c>
      <c r="AA68" s="47">
        <f t="shared" si="10"/>
        <v>0</v>
      </c>
      <c r="AC68" s="62">
        <f t="shared" si="12"/>
        <v>0</v>
      </c>
      <c r="AD68" s="91">
        <v>70</v>
      </c>
      <c r="AE68" s="52">
        <f t="shared" si="11"/>
        <v>0</v>
      </c>
      <c r="AF68" s="52">
        <v>187.6</v>
      </c>
      <c r="AG68" s="52">
        <v>187.6</v>
      </c>
    </row>
    <row r="69" spans="1:33" x14ac:dyDescent="0.25">
      <c r="A69" s="82" t="s">
        <v>147</v>
      </c>
      <c r="B69" s="92" t="s">
        <v>148</v>
      </c>
      <c r="C69" s="84" t="s">
        <v>169</v>
      </c>
      <c r="D69" s="70" t="s">
        <v>170</v>
      </c>
      <c r="E69" s="85" t="s">
        <v>171</v>
      </c>
      <c r="F69" s="72" t="s">
        <v>146</v>
      </c>
      <c r="G69" s="73">
        <v>5</v>
      </c>
      <c r="H69" s="40"/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46">
        <v>0</v>
      </c>
      <c r="AA69" s="47">
        <f t="shared" si="10"/>
        <v>0</v>
      </c>
    </row>
    <row r="70" spans="1:33" x14ac:dyDescent="0.25">
      <c r="A70" s="82" t="s">
        <v>151</v>
      </c>
      <c r="B70" s="92" t="s">
        <v>152</v>
      </c>
      <c r="C70" s="84" t="s">
        <v>169</v>
      </c>
      <c r="D70" s="70" t="s">
        <v>170</v>
      </c>
      <c r="E70" s="85" t="s">
        <v>172</v>
      </c>
      <c r="F70" s="72" t="s">
        <v>146</v>
      </c>
      <c r="G70" s="73">
        <v>5</v>
      </c>
      <c r="H70" s="40"/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  <c r="Y70" s="74">
        <v>0</v>
      </c>
      <c r="Z70" s="46">
        <v>0</v>
      </c>
      <c r="AA70" s="47">
        <f t="shared" si="10"/>
        <v>0</v>
      </c>
    </row>
    <row r="71" spans="1:33" x14ac:dyDescent="0.25">
      <c r="A71" s="82" t="s">
        <v>154</v>
      </c>
      <c r="B71" s="92" t="s">
        <v>155</v>
      </c>
      <c r="C71" s="84" t="s">
        <v>169</v>
      </c>
      <c r="D71" s="70" t="s">
        <v>170</v>
      </c>
      <c r="E71" s="85" t="s">
        <v>173</v>
      </c>
      <c r="F71" s="72" t="s">
        <v>146</v>
      </c>
      <c r="G71" s="73">
        <v>5</v>
      </c>
      <c r="H71" s="40"/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  <c r="Y71" s="74">
        <v>0</v>
      </c>
      <c r="Z71" s="46">
        <v>0</v>
      </c>
      <c r="AA71" s="47">
        <f t="shared" si="10"/>
        <v>0</v>
      </c>
    </row>
    <row r="72" spans="1:33" x14ac:dyDescent="0.25">
      <c r="A72" s="82" t="s">
        <v>160</v>
      </c>
      <c r="B72" s="92" t="s">
        <v>161</v>
      </c>
      <c r="C72" s="84" t="s">
        <v>169</v>
      </c>
      <c r="D72" s="70" t="s">
        <v>170</v>
      </c>
      <c r="E72" s="85" t="s">
        <v>174</v>
      </c>
      <c r="F72" s="72" t="s">
        <v>146</v>
      </c>
      <c r="G72" s="73">
        <v>5</v>
      </c>
      <c r="H72" s="40"/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0</v>
      </c>
      <c r="X72" s="74">
        <v>0</v>
      </c>
      <c r="Y72" s="74">
        <v>0</v>
      </c>
      <c r="Z72" s="46">
        <v>0</v>
      </c>
      <c r="AA72" s="47">
        <f t="shared" si="10"/>
        <v>0</v>
      </c>
    </row>
    <row r="73" spans="1:33" x14ac:dyDescent="0.25">
      <c r="A73" s="82" t="s">
        <v>163</v>
      </c>
      <c r="B73" s="92" t="s">
        <v>164</v>
      </c>
      <c r="C73" s="84" t="s">
        <v>169</v>
      </c>
      <c r="D73" s="70" t="s">
        <v>170</v>
      </c>
      <c r="E73" s="85" t="s">
        <v>175</v>
      </c>
      <c r="F73" s="72" t="s">
        <v>146</v>
      </c>
      <c r="G73" s="73">
        <v>5</v>
      </c>
      <c r="H73" s="40"/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46">
        <v>0</v>
      </c>
      <c r="AA73" s="47">
        <f t="shared" si="10"/>
        <v>0</v>
      </c>
    </row>
    <row r="74" spans="1:33" ht="12.75" customHeight="1" x14ac:dyDescent="0.25">
      <c r="A74" s="82" t="s">
        <v>147</v>
      </c>
      <c r="B74" s="92" t="s">
        <v>148</v>
      </c>
      <c r="C74" s="69" t="s">
        <v>176</v>
      </c>
      <c r="D74" s="87" t="s">
        <v>177</v>
      </c>
      <c r="E74" s="88" t="str">
        <f>C74&amp;A74</f>
        <v>U087T015</v>
      </c>
      <c r="F74" s="89" t="s">
        <v>146</v>
      </c>
      <c r="G74" s="90">
        <v>5</v>
      </c>
      <c r="H74" s="40"/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-1</v>
      </c>
      <c r="O74" s="74">
        <v>1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46">
        <v>0</v>
      </c>
      <c r="AA74" s="47">
        <f t="shared" si="10"/>
        <v>2</v>
      </c>
    </row>
    <row r="75" spans="1:33" ht="12.75" customHeight="1" x14ac:dyDescent="0.25">
      <c r="A75" s="82" t="s">
        <v>154</v>
      </c>
      <c r="B75" s="92" t="s">
        <v>155</v>
      </c>
      <c r="C75" s="69" t="s">
        <v>176</v>
      </c>
      <c r="D75" s="87" t="s">
        <v>177</v>
      </c>
      <c r="E75" s="88" t="str">
        <f>C75&amp;A75</f>
        <v>U087T159</v>
      </c>
      <c r="F75" s="89" t="s">
        <v>146</v>
      </c>
      <c r="G75" s="90">
        <v>5</v>
      </c>
      <c r="H75" s="40"/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46">
        <v>0</v>
      </c>
      <c r="AA75" s="47">
        <f t="shared" si="10"/>
        <v>0</v>
      </c>
    </row>
    <row r="76" spans="1:33" ht="12.75" customHeight="1" x14ac:dyDescent="0.25">
      <c r="A76" s="82" t="s">
        <v>160</v>
      </c>
      <c r="B76" s="92" t="s">
        <v>161</v>
      </c>
      <c r="C76" s="69" t="s">
        <v>176</v>
      </c>
      <c r="D76" s="87" t="s">
        <v>177</v>
      </c>
      <c r="E76" s="88" t="str">
        <f>C76&amp;A76</f>
        <v>U087T183</v>
      </c>
      <c r="F76" s="89" t="s">
        <v>146</v>
      </c>
      <c r="G76" s="90">
        <v>5</v>
      </c>
      <c r="H76" s="40"/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  <c r="Y76" s="74">
        <v>0</v>
      </c>
      <c r="Z76" s="46">
        <v>0</v>
      </c>
      <c r="AA76" s="47">
        <f t="shared" si="10"/>
        <v>0</v>
      </c>
    </row>
    <row r="77" spans="1:33" ht="12.75" customHeight="1" x14ac:dyDescent="0.25">
      <c r="A77" s="82" t="s">
        <v>163</v>
      </c>
      <c r="B77" s="92" t="s">
        <v>164</v>
      </c>
      <c r="C77" s="69" t="s">
        <v>176</v>
      </c>
      <c r="D77" s="87" t="s">
        <v>177</v>
      </c>
      <c r="E77" s="88" t="str">
        <f>C77&amp;A77</f>
        <v>U087T252</v>
      </c>
      <c r="F77" s="89" t="s">
        <v>146</v>
      </c>
      <c r="G77" s="90">
        <v>5</v>
      </c>
      <c r="H77" s="40"/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  <c r="Y77" s="74">
        <v>0</v>
      </c>
      <c r="Z77" s="46">
        <v>0</v>
      </c>
      <c r="AA77" s="47">
        <f t="shared" si="10"/>
        <v>0</v>
      </c>
    </row>
    <row r="78" spans="1:33" ht="12.75" customHeight="1" x14ac:dyDescent="0.25">
      <c r="A78" s="54" t="s">
        <v>178</v>
      </c>
      <c r="B78" s="55" t="s">
        <v>179</v>
      </c>
      <c r="C78" s="56" t="s">
        <v>178</v>
      </c>
      <c r="D78" s="57" t="s">
        <v>179</v>
      </c>
      <c r="E78" s="81" t="s">
        <v>180</v>
      </c>
      <c r="F78" s="59" t="s">
        <v>125</v>
      </c>
      <c r="G78" s="60">
        <v>6</v>
      </c>
      <c r="H78" s="16"/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6">
        <v>0</v>
      </c>
      <c r="AA78" s="47">
        <f t="shared" si="10"/>
        <v>0</v>
      </c>
    </row>
    <row r="79" spans="1:33" ht="12.75" customHeight="1" x14ac:dyDescent="0.25">
      <c r="A79" s="54" t="s">
        <v>181</v>
      </c>
      <c r="B79" s="55" t="s">
        <v>182</v>
      </c>
      <c r="C79" s="56" t="s">
        <v>181</v>
      </c>
      <c r="D79" s="57" t="s">
        <v>182</v>
      </c>
      <c r="E79" s="81" t="s">
        <v>183</v>
      </c>
      <c r="F79" s="59" t="s">
        <v>146</v>
      </c>
      <c r="G79" s="60">
        <v>6</v>
      </c>
      <c r="H79" s="16"/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6">
        <v>0</v>
      </c>
      <c r="AA79" s="47">
        <f t="shared" si="10"/>
        <v>0</v>
      </c>
    </row>
    <row r="80" spans="1:33" x14ac:dyDescent="0.25">
      <c r="A80" s="54" t="s">
        <v>184</v>
      </c>
      <c r="B80" s="55" t="s">
        <v>185</v>
      </c>
      <c r="C80" s="56" t="s">
        <v>184</v>
      </c>
      <c r="D80" s="57" t="s">
        <v>185</v>
      </c>
      <c r="E80" s="81" t="s">
        <v>186</v>
      </c>
      <c r="F80" s="59" t="s">
        <v>146</v>
      </c>
      <c r="G80" s="60">
        <v>6</v>
      </c>
      <c r="H80" s="16"/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6">
        <v>0</v>
      </c>
      <c r="AA80" s="47">
        <f t="shared" si="10"/>
        <v>0</v>
      </c>
    </row>
    <row r="81" spans="1:27" ht="12.75" customHeight="1" x14ac:dyDescent="0.25">
      <c r="A81" s="54" t="s">
        <v>187</v>
      </c>
      <c r="B81" s="55" t="s">
        <v>188</v>
      </c>
      <c r="C81" s="56" t="s">
        <v>187</v>
      </c>
      <c r="D81" s="57" t="s">
        <v>188</v>
      </c>
      <c r="E81" s="81" t="s">
        <v>189</v>
      </c>
      <c r="F81" s="59" t="s">
        <v>190</v>
      </c>
      <c r="G81" s="60">
        <v>6</v>
      </c>
      <c r="H81" s="16"/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6">
        <v>0</v>
      </c>
      <c r="AA81" s="47">
        <f t="shared" ref="AA81:AA144" si="14">COUNTIF($I81:$Y81,"&lt;&gt;0")</f>
        <v>0</v>
      </c>
    </row>
    <row r="82" spans="1:27" ht="12.75" customHeight="1" x14ac:dyDescent="0.25">
      <c r="A82" s="54" t="s">
        <v>191</v>
      </c>
      <c r="B82" s="55" t="s">
        <v>192</v>
      </c>
      <c r="C82" s="56" t="s">
        <v>191</v>
      </c>
      <c r="D82" s="57" t="s">
        <v>192</v>
      </c>
      <c r="E82" s="81" t="s">
        <v>193</v>
      </c>
      <c r="F82" s="59" t="s">
        <v>146</v>
      </c>
      <c r="G82" s="60">
        <v>6</v>
      </c>
      <c r="H82" s="16"/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6">
        <v>0</v>
      </c>
      <c r="AA82" s="47">
        <f t="shared" si="14"/>
        <v>0</v>
      </c>
    </row>
    <row r="83" spans="1:27" x14ac:dyDescent="0.25">
      <c r="A83" s="54" t="s">
        <v>194</v>
      </c>
      <c r="B83" s="55" t="s">
        <v>195</v>
      </c>
      <c r="C83" s="56" t="s">
        <v>194</v>
      </c>
      <c r="D83" s="57" t="s">
        <v>195</v>
      </c>
      <c r="E83" s="81" t="s">
        <v>196</v>
      </c>
      <c r="F83" s="59" t="s">
        <v>125</v>
      </c>
      <c r="G83" s="60">
        <v>6</v>
      </c>
      <c r="H83" s="16"/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6">
        <v>0</v>
      </c>
      <c r="AA83" s="47">
        <f t="shared" si="14"/>
        <v>0</v>
      </c>
    </row>
    <row r="84" spans="1:27" ht="12.75" customHeight="1" x14ac:dyDescent="0.25">
      <c r="A84" s="54" t="s">
        <v>197</v>
      </c>
      <c r="B84" s="55" t="s">
        <v>198</v>
      </c>
      <c r="C84" s="56" t="s">
        <v>197</v>
      </c>
      <c r="D84" s="57" t="s">
        <v>198</v>
      </c>
      <c r="E84" s="81" t="s">
        <v>199</v>
      </c>
      <c r="F84" s="59" t="s">
        <v>125</v>
      </c>
      <c r="G84" s="60">
        <v>6</v>
      </c>
      <c r="H84" s="16"/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6">
        <v>0</v>
      </c>
      <c r="AA84" s="47">
        <f t="shared" si="14"/>
        <v>0</v>
      </c>
    </row>
    <row r="85" spans="1:27" x14ac:dyDescent="0.25">
      <c r="A85" s="54" t="s">
        <v>200</v>
      </c>
      <c r="B85" s="55" t="s">
        <v>201</v>
      </c>
      <c r="C85" s="56" t="s">
        <v>200</v>
      </c>
      <c r="D85" s="57" t="s">
        <v>201</v>
      </c>
      <c r="E85" s="81" t="s">
        <v>202</v>
      </c>
      <c r="F85" s="59" t="s">
        <v>146</v>
      </c>
      <c r="G85" s="60">
        <v>6</v>
      </c>
      <c r="H85" s="16"/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6">
        <v>0</v>
      </c>
      <c r="AA85" s="47">
        <f t="shared" si="14"/>
        <v>0</v>
      </c>
    </row>
    <row r="86" spans="1:27" x14ac:dyDescent="0.25">
      <c r="A86" s="54" t="s">
        <v>203</v>
      </c>
      <c r="B86" s="55" t="s">
        <v>204</v>
      </c>
      <c r="C86" s="56" t="s">
        <v>203</v>
      </c>
      <c r="D86" s="57" t="s">
        <v>204</v>
      </c>
      <c r="E86" s="81" t="s">
        <v>205</v>
      </c>
      <c r="F86" s="59" t="s">
        <v>146</v>
      </c>
      <c r="G86" s="60">
        <v>6</v>
      </c>
      <c r="H86" s="16"/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6">
        <v>0</v>
      </c>
      <c r="AA86" s="47">
        <f t="shared" si="14"/>
        <v>0</v>
      </c>
    </row>
    <row r="87" spans="1:27" ht="12.75" customHeight="1" x14ac:dyDescent="0.25">
      <c r="A87" s="54" t="s">
        <v>206</v>
      </c>
      <c r="B87" s="55" t="s">
        <v>207</v>
      </c>
      <c r="C87" s="56" t="s">
        <v>206</v>
      </c>
      <c r="D87" s="57" t="s">
        <v>207</v>
      </c>
      <c r="E87" s="81" t="s">
        <v>208</v>
      </c>
      <c r="F87" s="59" t="s">
        <v>146</v>
      </c>
      <c r="G87" s="60">
        <v>6</v>
      </c>
      <c r="H87" s="16"/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6">
        <v>0</v>
      </c>
      <c r="AA87" s="47">
        <f t="shared" si="14"/>
        <v>0</v>
      </c>
    </row>
    <row r="88" spans="1:27" x14ac:dyDescent="0.25">
      <c r="A88" s="54" t="s">
        <v>209</v>
      </c>
      <c r="B88" s="55" t="s">
        <v>210</v>
      </c>
      <c r="C88" s="56" t="s">
        <v>209</v>
      </c>
      <c r="D88" s="57" t="s">
        <v>210</v>
      </c>
      <c r="E88" s="81" t="s">
        <v>211</v>
      </c>
      <c r="F88" s="59" t="s">
        <v>212</v>
      </c>
      <c r="G88" s="60">
        <v>6</v>
      </c>
      <c r="H88" s="16"/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6">
        <v>0</v>
      </c>
      <c r="AA88" s="47">
        <f t="shared" si="14"/>
        <v>0</v>
      </c>
    </row>
    <row r="89" spans="1:27" x14ac:dyDescent="0.25">
      <c r="A89" s="54" t="s">
        <v>213</v>
      </c>
      <c r="B89" s="55" t="s">
        <v>214</v>
      </c>
      <c r="C89" s="56" t="s">
        <v>213</v>
      </c>
      <c r="D89" s="57" t="s">
        <v>214</v>
      </c>
      <c r="E89" s="81" t="s">
        <v>215</v>
      </c>
      <c r="F89" s="59" t="s">
        <v>146</v>
      </c>
      <c r="G89" s="60">
        <v>6</v>
      </c>
      <c r="H89" s="16"/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-1</v>
      </c>
      <c r="P89" s="45">
        <v>1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6">
        <v>0</v>
      </c>
      <c r="AA89" s="47">
        <f t="shared" si="14"/>
        <v>2</v>
      </c>
    </row>
    <row r="90" spans="1:27" ht="12.75" customHeight="1" x14ac:dyDescent="0.25">
      <c r="A90" s="67" t="s">
        <v>178</v>
      </c>
      <c r="B90" s="68" t="s">
        <v>179</v>
      </c>
      <c r="C90" s="69" t="s">
        <v>216</v>
      </c>
      <c r="D90" s="70" t="s">
        <v>217</v>
      </c>
      <c r="E90" s="71" t="s">
        <v>218</v>
      </c>
      <c r="F90" s="72" t="s">
        <v>125</v>
      </c>
      <c r="G90" s="73">
        <v>6</v>
      </c>
      <c r="H90" s="40"/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-1</v>
      </c>
      <c r="Q90" s="74">
        <v>0</v>
      </c>
      <c r="R90" s="74">
        <v>0</v>
      </c>
      <c r="S90" s="74">
        <v>0</v>
      </c>
      <c r="T90" s="74">
        <v>0</v>
      </c>
      <c r="U90" s="74">
        <v>-1</v>
      </c>
      <c r="V90" s="74">
        <v>0</v>
      </c>
      <c r="W90" s="74">
        <v>1</v>
      </c>
      <c r="X90" s="74">
        <v>0</v>
      </c>
      <c r="Y90" s="74">
        <v>0</v>
      </c>
      <c r="Z90" s="46">
        <v>-1</v>
      </c>
      <c r="AA90" s="47">
        <f t="shared" si="14"/>
        <v>3</v>
      </c>
    </row>
    <row r="91" spans="1:27" x14ac:dyDescent="0.25">
      <c r="A91" s="67" t="s">
        <v>181</v>
      </c>
      <c r="B91" s="68" t="s">
        <v>182</v>
      </c>
      <c r="C91" s="69" t="s">
        <v>216</v>
      </c>
      <c r="D91" s="70" t="s">
        <v>217</v>
      </c>
      <c r="E91" s="71" t="s">
        <v>219</v>
      </c>
      <c r="F91" s="72" t="s">
        <v>146</v>
      </c>
      <c r="G91" s="73">
        <v>6</v>
      </c>
      <c r="H91" s="40"/>
      <c r="I91" s="74">
        <v>0</v>
      </c>
      <c r="J91" s="74">
        <v>1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1</v>
      </c>
      <c r="Q91" s="74">
        <v>0</v>
      </c>
      <c r="R91" s="74">
        <v>0</v>
      </c>
      <c r="S91" s="74">
        <v>0</v>
      </c>
      <c r="T91" s="74">
        <v>0</v>
      </c>
      <c r="U91" s="74">
        <v>-1</v>
      </c>
      <c r="V91" s="74">
        <v>0</v>
      </c>
      <c r="W91" s="74">
        <v>1</v>
      </c>
      <c r="X91" s="74">
        <v>0</v>
      </c>
      <c r="Y91" s="74">
        <v>0</v>
      </c>
      <c r="Z91" s="46">
        <v>2</v>
      </c>
      <c r="AA91" s="47">
        <f t="shared" si="14"/>
        <v>4</v>
      </c>
    </row>
    <row r="92" spans="1:27" x14ac:dyDescent="0.25">
      <c r="A92" s="67" t="s">
        <v>184</v>
      </c>
      <c r="B92" s="68" t="s">
        <v>185</v>
      </c>
      <c r="C92" s="69" t="s">
        <v>216</v>
      </c>
      <c r="D92" s="70" t="s">
        <v>217</v>
      </c>
      <c r="E92" s="71" t="s">
        <v>220</v>
      </c>
      <c r="F92" s="72" t="s">
        <v>146</v>
      </c>
      <c r="G92" s="73">
        <v>6</v>
      </c>
      <c r="H92" s="40"/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0</v>
      </c>
      <c r="Y92" s="74">
        <v>0</v>
      </c>
      <c r="Z92" s="46">
        <v>0</v>
      </c>
      <c r="AA92" s="47">
        <f t="shared" si="14"/>
        <v>0</v>
      </c>
    </row>
    <row r="93" spans="1:27" x14ac:dyDescent="0.25">
      <c r="A93" s="67" t="s">
        <v>187</v>
      </c>
      <c r="B93" s="68" t="s">
        <v>188</v>
      </c>
      <c r="C93" s="69" t="s">
        <v>216</v>
      </c>
      <c r="D93" s="70" t="s">
        <v>217</v>
      </c>
      <c r="E93" s="71" t="s">
        <v>221</v>
      </c>
      <c r="F93" s="72" t="s">
        <v>190</v>
      </c>
      <c r="G93" s="73">
        <v>6</v>
      </c>
      <c r="H93" s="40"/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46">
        <v>0</v>
      </c>
      <c r="AA93" s="47">
        <f t="shared" si="14"/>
        <v>0</v>
      </c>
    </row>
    <row r="94" spans="1:27" ht="12.75" customHeight="1" x14ac:dyDescent="0.25">
      <c r="A94" s="67" t="s">
        <v>191</v>
      </c>
      <c r="B94" s="68" t="s">
        <v>192</v>
      </c>
      <c r="C94" s="69" t="s">
        <v>216</v>
      </c>
      <c r="D94" s="70" t="s">
        <v>217</v>
      </c>
      <c r="E94" s="71" t="s">
        <v>222</v>
      </c>
      <c r="F94" s="72" t="s">
        <v>146</v>
      </c>
      <c r="G94" s="73">
        <v>6</v>
      </c>
      <c r="H94" s="40"/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0.5</v>
      </c>
      <c r="W94" s="74">
        <v>-2</v>
      </c>
      <c r="X94" s="74">
        <v>2</v>
      </c>
      <c r="Y94" s="74">
        <v>0</v>
      </c>
      <c r="Z94" s="46">
        <v>0.5</v>
      </c>
      <c r="AA94" s="47">
        <f t="shared" si="14"/>
        <v>3</v>
      </c>
    </row>
    <row r="95" spans="1:27" x14ac:dyDescent="0.25">
      <c r="A95" s="67" t="s">
        <v>194</v>
      </c>
      <c r="B95" s="68" t="s">
        <v>195</v>
      </c>
      <c r="C95" s="69" t="s">
        <v>216</v>
      </c>
      <c r="D95" s="70" t="s">
        <v>217</v>
      </c>
      <c r="E95" s="71" t="s">
        <v>223</v>
      </c>
      <c r="F95" s="72" t="s">
        <v>125</v>
      </c>
      <c r="G95" s="73">
        <v>6</v>
      </c>
      <c r="H95" s="40"/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46">
        <v>0</v>
      </c>
      <c r="AA95" s="47">
        <f t="shared" si="14"/>
        <v>0</v>
      </c>
    </row>
    <row r="96" spans="1:27" x14ac:dyDescent="0.25">
      <c r="A96" s="67" t="s">
        <v>200</v>
      </c>
      <c r="B96" s="68" t="s">
        <v>201</v>
      </c>
      <c r="C96" s="69" t="s">
        <v>216</v>
      </c>
      <c r="D96" s="70" t="s">
        <v>217</v>
      </c>
      <c r="E96" s="71" t="s">
        <v>224</v>
      </c>
      <c r="F96" s="72" t="s">
        <v>146</v>
      </c>
      <c r="G96" s="73">
        <v>6</v>
      </c>
      <c r="H96" s="40"/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4">
        <v>0</v>
      </c>
      <c r="Y96" s="74">
        <v>0</v>
      </c>
      <c r="Z96" s="46">
        <v>0</v>
      </c>
      <c r="AA96" s="47">
        <f t="shared" si="14"/>
        <v>0</v>
      </c>
    </row>
    <row r="97" spans="1:27" x14ac:dyDescent="0.25">
      <c r="A97" s="67" t="s">
        <v>206</v>
      </c>
      <c r="B97" s="68" t="s">
        <v>207</v>
      </c>
      <c r="C97" s="69" t="s">
        <v>216</v>
      </c>
      <c r="D97" s="70" t="s">
        <v>217</v>
      </c>
      <c r="E97" s="71" t="s">
        <v>225</v>
      </c>
      <c r="F97" s="72" t="s">
        <v>146</v>
      </c>
      <c r="G97" s="73">
        <v>6</v>
      </c>
      <c r="H97" s="40"/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-1</v>
      </c>
      <c r="V97" s="74">
        <v>1</v>
      </c>
      <c r="W97" s="74">
        <v>0</v>
      </c>
      <c r="X97" s="74">
        <v>0</v>
      </c>
      <c r="Y97" s="74">
        <v>0</v>
      </c>
      <c r="Z97" s="46">
        <v>0</v>
      </c>
      <c r="AA97" s="47">
        <f t="shared" si="14"/>
        <v>2</v>
      </c>
    </row>
    <row r="98" spans="1:27" ht="12.75" customHeight="1" x14ac:dyDescent="0.25">
      <c r="A98" s="67" t="s">
        <v>209</v>
      </c>
      <c r="B98" s="68" t="s">
        <v>210</v>
      </c>
      <c r="C98" s="69" t="s">
        <v>216</v>
      </c>
      <c r="D98" s="70" t="s">
        <v>217</v>
      </c>
      <c r="E98" s="71" t="s">
        <v>226</v>
      </c>
      <c r="F98" s="72" t="s">
        <v>212</v>
      </c>
      <c r="G98" s="73">
        <v>6</v>
      </c>
      <c r="H98" s="40"/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0</v>
      </c>
      <c r="X98" s="74">
        <v>0</v>
      </c>
      <c r="Y98" s="74">
        <v>0</v>
      </c>
      <c r="Z98" s="46">
        <v>0</v>
      </c>
      <c r="AA98" s="47">
        <f t="shared" si="14"/>
        <v>0</v>
      </c>
    </row>
    <row r="99" spans="1:27" ht="12.75" customHeight="1" x14ac:dyDescent="0.25">
      <c r="A99" s="82" t="s">
        <v>197</v>
      </c>
      <c r="B99" s="92" t="s">
        <v>198</v>
      </c>
      <c r="C99" s="69" t="s">
        <v>227</v>
      </c>
      <c r="D99" s="70" t="s">
        <v>228</v>
      </c>
      <c r="E99" s="88" t="s">
        <v>229</v>
      </c>
      <c r="F99" s="72" t="s">
        <v>125</v>
      </c>
      <c r="G99" s="73">
        <v>6</v>
      </c>
      <c r="H99" s="40"/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  <c r="Y99" s="74">
        <v>0</v>
      </c>
      <c r="Z99" s="46">
        <v>0</v>
      </c>
      <c r="AA99" s="47">
        <f t="shared" si="14"/>
        <v>0</v>
      </c>
    </row>
    <row r="100" spans="1:27" ht="12.75" customHeight="1" x14ac:dyDescent="0.25">
      <c r="A100" s="82" t="s">
        <v>203</v>
      </c>
      <c r="B100" s="92" t="s">
        <v>204</v>
      </c>
      <c r="C100" s="69" t="s">
        <v>227</v>
      </c>
      <c r="D100" s="70" t="s">
        <v>228</v>
      </c>
      <c r="E100" s="88" t="s">
        <v>230</v>
      </c>
      <c r="F100" s="72" t="s">
        <v>146</v>
      </c>
      <c r="G100" s="73">
        <v>6</v>
      </c>
      <c r="H100" s="40"/>
      <c r="I100" s="74">
        <v>0</v>
      </c>
      <c r="J100" s="74">
        <v>-1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-1</v>
      </c>
      <c r="U100" s="74">
        <v>1</v>
      </c>
      <c r="V100" s="74">
        <v>0</v>
      </c>
      <c r="W100" s="74">
        <v>0</v>
      </c>
      <c r="X100" s="74">
        <v>0</v>
      </c>
      <c r="Y100" s="74">
        <v>0</v>
      </c>
      <c r="Z100" s="46">
        <v>-1</v>
      </c>
      <c r="AA100" s="47">
        <f t="shared" si="14"/>
        <v>3</v>
      </c>
    </row>
    <row r="101" spans="1:27" ht="12.75" customHeight="1" x14ac:dyDescent="0.25">
      <c r="A101" s="54" t="s">
        <v>231</v>
      </c>
      <c r="B101" s="55" t="s">
        <v>232</v>
      </c>
      <c r="C101" s="56" t="s">
        <v>231</v>
      </c>
      <c r="D101" s="57" t="s">
        <v>232</v>
      </c>
      <c r="E101" s="81" t="s">
        <v>233</v>
      </c>
      <c r="F101" s="59" t="s">
        <v>234</v>
      </c>
      <c r="G101" s="60">
        <v>7</v>
      </c>
      <c r="H101" s="16"/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v>0</v>
      </c>
      <c r="W101" s="45">
        <v>0</v>
      </c>
      <c r="X101" s="45">
        <v>-0.14000000000001478</v>
      </c>
      <c r="Y101" s="45">
        <v>0</v>
      </c>
      <c r="Z101" s="46">
        <v>-0.13999999999987267</v>
      </c>
      <c r="AA101" s="47">
        <f t="shared" si="14"/>
        <v>1</v>
      </c>
    </row>
    <row r="102" spans="1:27" ht="12.75" customHeight="1" x14ac:dyDescent="0.25">
      <c r="A102" s="54" t="s">
        <v>235</v>
      </c>
      <c r="B102" s="55" t="s">
        <v>236</v>
      </c>
      <c r="C102" s="56" t="s">
        <v>235</v>
      </c>
      <c r="D102" s="57" t="s">
        <v>236</v>
      </c>
      <c r="E102" s="58" t="s">
        <v>237</v>
      </c>
      <c r="F102" s="59" t="s">
        <v>238</v>
      </c>
      <c r="G102" s="60">
        <v>9</v>
      </c>
      <c r="H102" s="16"/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6">
        <v>0</v>
      </c>
      <c r="AA102" s="47">
        <f t="shared" si="14"/>
        <v>0</v>
      </c>
    </row>
    <row r="103" spans="1:27" ht="12.75" customHeight="1" x14ac:dyDescent="0.25">
      <c r="A103" s="54" t="s">
        <v>239</v>
      </c>
      <c r="B103" s="55" t="s">
        <v>240</v>
      </c>
      <c r="C103" s="56" t="s">
        <v>239</v>
      </c>
      <c r="D103" s="57" t="s">
        <v>240</v>
      </c>
      <c r="E103" s="81" t="s">
        <v>241</v>
      </c>
      <c r="F103" s="59" t="s">
        <v>242</v>
      </c>
      <c r="G103" s="60">
        <v>9</v>
      </c>
      <c r="H103" s="16"/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-1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6">
        <v>-1</v>
      </c>
      <c r="AA103" s="47">
        <f t="shared" si="14"/>
        <v>1</v>
      </c>
    </row>
    <row r="104" spans="1:27" ht="12.75" customHeight="1" x14ac:dyDescent="0.25">
      <c r="A104" s="54" t="s">
        <v>243</v>
      </c>
      <c r="B104" s="55" t="s">
        <v>244</v>
      </c>
      <c r="C104" s="56" t="s">
        <v>243</v>
      </c>
      <c r="D104" s="57" t="s">
        <v>244</v>
      </c>
      <c r="E104" s="58" t="s">
        <v>245</v>
      </c>
      <c r="F104" s="59" t="s">
        <v>238</v>
      </c>
      <c r="G104" s="60">
        <v>9</v>
      </c>
      <c r="H104" s="16"/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6">
        <v>0</v>
      </c>
      <c r="AA104" s="47">
        <f t="shared" si="14"/>
        <v>0</v>
      </c>
    </row>
    <row r="105" spans="1:27" ht="12.75" customHeight="1" x14ac:dyDescent="0.25">
      <c r="A105" s="54" t="s">
        <v>246</v>
      </c>
      <c r="B105" s="55" t="s">
        <v>247</v>
      </c>
      <c r="C105" s="86" t="s">
        <v>246</v>
      </c>
      <c r="D105" s="57" t="s">
        <v>247</v>
      </c>
      <c r="E105" s="81" t="s">
        <v>248</v>
      </c>
      <c r="F105" s="59" t="s">
        <v>242</v>
      </c>
      <c r="G105" s="60">
        <v>9</v>
      </c>
      <c r="H105" s="16"/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6">
        <v>0</v>
      </c>
      <c r="AA105" s="47">
        <f t="shared" si="14"/>
        <v>0</v>
      </c>
    </row>
    <row r="106" spans="1:27" ht="12.75" customHeight="1" x14ac:dyDescent="0.25">
      <c r="A106" s="54" t="s">
        <v>249</v>
      </c>
      <c r="B106" s="55" t="s">
        <v>250</v>
      </c>
      <c r="C106" s="56" t="s">
        <v>249</v>
      </c>
      <c r="D106" s="57" t="s">
        <v>250</v>
      </c>
      <c r="E106" s="58" t="s">
        <v>251</v>
      </c>
      <c r="F106" s="59" t="s">
        <v>238</v>
      </c>
      <c r="G106" s="60">
        <v>9</v>
      </c>
      <c r="H106" s="16"/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0</v>
      </c>
      <c r="V106" s="45">
        <v>0</v>
      </c>
      <c r="W106" s="45">
        <v>-1</v>
      </c>
      <c r="X106" s="45">
        <v>0</v>
      </c>
      <c r="Y106" s="45">
        <v>0</v>
      </c>
      <c r="Z106" s="46">
        <v>-1</v>
      </c>
      <c r="AA106" s="47">
        <f t="shared" si="14"/>
        <v>1</v>
      </c>
    </row>
    <row r="107" spans="1:27" ht="12.75" customHeight="1" x14ac:dyDescent="0.25">
      <c r="A107" s="54" t="s">
        <v>252</v>
      </c>
      <c r="B107" s="55" t="s">
        <v>253</v>
      </c>
      <c r="C107" s="86" t="s">
        <v>252</v>
      </c>
      <c r="D107" s="57" t="s">
        <v>253</v>
      </c>
      <c r="E107" s="81" t="s">
        <v>254</v>
      </c>
      <c r="F107" s="59" t="s">
        <v>242</v>
      </c>
      <c r="G107" s="60">
        <v>9</v>
      </c>
      <c r="H107" s="16"/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6">
        <v>0</v>
      </c>
      <c r="AA107" s="47">
        <f t="shared" si="14"/>
        <v>0</v>
      </c>
    </row>
    <row r="108" spans="1:27" ht="12.75" customHeight="1" x14ac:dyDescent="0.25">
      <c r="A108" s="54" t="s">
        <v>255</v>
      </c>
      <c r="B108" s="55" t="s">
        <v>256</v>
      </c>
      <c r="C108" s="56" t="s">
        <v>255</v>
      </c>
      <c r="D108" s="57" t="s">
        <v>256</v>
      </c>
      <c r="E108" s="58" t="s">
        <v>257</v>
      </c>
      <c r="F108" s="59" t="s">
        <v>238</v>
      </c>
      <c r="G108" s="60">
        <v>9</v>
      </c>
      <c r="H108" s="16"/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6">
        <v>0</v>
      </c>
      <c r="AA108" s="47">
        <f t="shared" si="14"/>
        <v>0</v>
      </c>
    </row>
    <row r="109" spans="1:27" ht="12.75" customHeight="1" x14ac:dyDescent="0.25">
      <c r="A109" s="54" t="s">
        <v>258</v>
      </c>
      <c r="B109" s="55" t="s">
        <v>259</v>
      </c>
      <c r="C109" s="56" t="s">
        <v>258</v>
      </c>
      <c r="D109" s="57" t="s">
        <v>259</v>
      </c>
      <c r="E109" s="58" t="s">
        <v>260</v>
      </c>
      <c r="F109" s="59" t="s">
        <v>238</v>
      </c>
      <c r="G109" s="60">
        <v>9</v>
      </c>
      <c r="H109" s="16"/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6">
        <v>0</v>
      </c>
      <c r="AA109" s="47">
        <f t="shared" si="14"/>
        <v>0</v>
      </c>
    </row>
    <row r="110" spans="1:27" ht="12.75" customHeight="1" x14ac:dyDescent="0.25">
      <c r="A110" s="82" t="s">
        <v>246</v>
      </c>
      <c r="B110" s="92" t="s">
        <v>247</v>
      </c>
      <c r="C110" s="84" t="s">
        <v>261</v>
      </c>
      <c r="D110" s="70" t="s">
        <v>262</v>
      </c>
      <c r="E110" s="85" t="s">
        <v>263</v>
      </c>
      <c r="F110" s="72" t="s">
        <v>242</v>
      </c>
      <c r="G110" s="90">
        <v>9</v>
      </c>
      <c r="H110" s="40"/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0</v>
      </c>
      <c r="V110" s="74">
        <v>0</v>
      </c>
      <c r="W110" s="74">
        <v>0</v>
      </c>
      <c r="X110" s="74">
        <v>0</v>
      </c>
      <c r="Y110" s="74">
        <v>0</v>
      </c>
      <c r="Z110" s="46">
        <v>0</v>
      </c>
      <c r="AA110" s="47">
        <f t="shared" si="14"/>
        <v>0</v>
      </c>
    </row>
    <row r="111" spans="1:27" ht="12.75" customHeight="1" x14ac:dyDescent="0.25">
      <c r="A111" s="82" t="s">
        <v>252</v>
      </c>
      <c r="B111" s="92" t="s">
        <v>253</v>
      </c>
      <c r="C111" s="84" t="s">
        <v>261</v>
      </c>
      <c r="D111" s="70" t="s">
        <v>262</v>
      </c>
      <c r="E111" s="85" t="s">
        <v>264</v>
      </c>
      <c r="F111" s="72" t="s">
        <v>242</v>
      </c>
      <c r="G111" s="90">
        <v>9</v>
      </c>
      <c r="H111" s="40"/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0</v>
      </c>
      <c r="V111" s="74">
        <v>0</v>
      </c>
      <c r="W111" s="74">
        <v>0</v>
      </c>
      <c r="X111" s="74">
        <v>0</v>
      </c>
      <c r="Y111" s="74">
        <v>0</v>
      </c>
      <c r="Z111" s="46">
        <v>0</v>
      </c>
      <c r="AA111" s="47">
        <f t="shared" si="14"/>
        <v>0</v>
      </c>
    </row>
    <row r="112" spans="1:27" ht="12.75" customHeight="1" x14ac:dyDescent="0.25">
      <c r="A112" s="67" t="s">
        <v>235</v>
      </c>
      <c r="B112" s="68" t="s">
        <v>236</v>
      </c>
      <c r="C112" s="69" t="s">
        <v>265</v>
      </c>
      <c r="D112" s="70" t="s">
        <v>266</v>
      </c>
      <c r="E112" s="71" t="s">
        <v>267</v>
      </c>
      <c r="F112" s="72" t="s">
        <v>238</v>
      </c>
      <c r="G112" s="73">
        <v>9</v>
      </c>
      <c r="H112" s="16"/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-1</v>
      </c>
      <c r="V112" s="74">
        <v>0</v>
      </c>
      <c r="W112" s="74">
        <v>-0.5</v>
      </c>
      <c r="X112" s="74">
        <v>0</v>
      </c>
      <c r="Y112" s="74">
        <v>0</v>
      </c>
      <c r="Z112" s="46">
        <v>-1.5</v>
      </c>
      <c r="AA112" s="47">
        <f t="shared" si="14"/>
        <v>2</v>
      </c>
    </row>
    <row r="113" spans="1:27" ht="12.75" customHeight="1" x14ac:dyDescent="0.25">
      <c r="A113" s="67" t="s">
        <v>255</v>
      </c>
      <c r="B113" s="68" t="s">
        <v>256</v>
      </c>
      <c r="C113" s="69" t="s">
        <v>265</v>
      </c>
      <c r="D113" s="70" t="s">
        <v>266</v>
      </c>
      <c r="E113" s="71" t="s">
        <v>268</v>
      </c>
      <c r="F113" s="72" t="s">
        <v>238</v>
      </c>
      <c r="G113" s="73">
        <v>9</v>
      </c>
      <c r="H113" s="16"/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0</v>
      </c>
      <c r="V113" s="74">
        <v>0</v>
      </c>
      <c r="W113" s="74">
        <v>0</v>
      </c>
      <c r="X113" s="74">
        <v>0</v>
      </c>
      <c r="Y113" s="74">
        <v>0</v>
      </c>
      <c r="Z113" s="46">
        <v>0</v>
      </c>
      <c r="AA113" s="47">
        <f t="shared" si="14"/>
        <v>0</v>
      </c>
    </row>
    <row r="114" spans="1:27" ht="12.75" customHeight="1" x14ac:dyDescent="0.25">
      <c r="A114" s="67" t="s">
        <v>258</v>
      </c>
      <c r="B114" s="68" t="s">
        <v>259</v>
      </c>
      <c r="C114" s="69" t="s">
        <v>265</v>
      </c>
      <c r="D114" s="70" t="s">
        <v>266</v>
      </c>
      <c r="E114" s="71" t="s">
        <v>269</v>
      </c>
      <c r="F114" s="72" t="s">
        <v>238</v>
      </c>
      <c r="G114" s="90">
        <v>9</v>
      </c>
      <c r="H114" s="16"/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0</v>
      </c>
      <c r="V114" s="74">
        <v>0</v>
      </c>
      <c r="W114" s="74">
        <v>-2</v>
      </c>
      <c r="X114" s="74">
        <v>0</v>
      </c>
      <c r="Y114" s="74">
        <v>0</v>
      </c>
      <c r="Z114" s="46">
        <v>-2</v>
      </c>
      <c r="AA114" s="47">
        <f t="shared" si="14"/>
        <v>1</v>
      </c>
    </row>
    <row r="115" spans="1:27" ht="12.75" customHeight="1" x14ac:dyDescent="0.25">
      <c r="A115" s="54" t="s">
        <v>270</v>
      </c>
      <c r="B115" s="55" t="s">
        <v>271</v>
      </c>
      <c r="C115" s="56" t="s">
        <v>270</v>
      </c>
      <c r="D115" s="57" t="s">
        <v>271</v>
      </c>
      <c r="E115" s="81" t="s">
        <v>272</v>
      </c>
      <c r="F115" s="59" t="s">
        <v>234</v>
      </c>
      <c r="G115" s="60">
        <v>10</v>
      </c>
      <c r="H115" s="16"/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0</v>
      </c>
      <c r="V115" s="45">
        <v>0</v>
      </c>
      <c r="W115" s="45">
        <v>-1</v>
      </c>
      <c r="X115" s="45">
        <v>1</v>
      </c>
      <c r="Y115" s="45">
        <v>0</v>
      </c>
      <c r="Z115" s="46">
        <v>0</v>
      </c>
      <c r="AA115" s="47">
        <f t="shared" si="14"/>
        <v>2</v>
      </c>
    </row>
    <row r="116" spans="1:27" ht="12.75" customHeight="1" x14ac:dyDescent="0.25">
      <c r="A116" s="54" t="s">
        <v>273</v>
      </c>
      <c r="B116" s="55" t="s">
        <v>274</v>
      </c>
      <c r="C116" s="56" t="s">
        <v>273</v>
      </c>
      <c r="D116" s="57" t="s">
        <v>274</v>
      </c>
      <c r="E116" s="81" t="s">
        <v>275</v>
      </c>
      <c r="F116" s="59" t="s">
        <v>238</v>
      </c>
      <c r="G116" s="60">
        <v>11</v>
      </c>
      <c r="H116" s="16"/>
      <c r="I116" s="45">
        <v>0</v>
      </c>
      <c r="J116" s="45">
        <v>1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-1</v>
      </c>
      <c r="V116" s="45">
        <v>1</v>
      </c>
      <c r="W116" s="45">
        <v>0</v>
      </c>
      <c r="X116" s="45">
        <v>0</v>
      </c>
      <c r="Y116" s="45">
        <v>0</v>
      </c>
      <c r="Z116" s="46">
        <v>1</v>
      </c>
      <c r="AA116" s="47">
        <f t="shared" si="14"/>
        <v>3</v>
      </c>
    </row>
    <row r="117" spans="1:27" ht="12.75" customHeight="1" x14ac:dyDescent="0.25">
      <c r="A117" s="54" t="s">
        <v>276</v>
      </c>
      <c r="B117" s="55" t="s">
        <v>277</v>
      </c>
      <c r="C117" s="56" t="s">
        <v>276</v>
      </c>
      <c r="D117" s="57" t="s">
        <v>277</v>
      </c>
      <c r="E117" s="81" t="s">
        <v>278</v>
      </c>
      <c r="F117" s="59" t="s">
        <v>234</v>
      </c>
      <c r="G117" s="60">
        <v>12</v>
      </c>
      <c r="H117" s="16"/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6">
        <v>0</v>
      </c>
      <c r="AA117" s="47">
        <f t="shared" si="14"/>
        <v>0</v>
      </c>
    </row>
    <row r="118" spans="1:27" ht="12.75" customHeight="1" x14ac:dyDescent="0.25">
      <c r="A118" s="54" t="s">
        <v>279</v>
      </c>
      <c r="B118" s="55" t="s">
        <v>280</v>
      </c>
      <c r="C118" s="56" t="s">
        <v>279</v>
      </c>
      <c r="D118" s="57" t="s">
        <v>280</v>
      </c>
      <c r="E118" s="81" t="s">
        <v>281</v>
      </c>
      <c r="F118" s="59" t="s">
        <v>234</v>
      </c>
      <c r="G118" s="60">
        <v>12</v>
      </c>
      <c r="H118" s="16"/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6">
        <v>0</v>
      </c>
      <c r="AA118" s="47">
        <f t="shared" si="14"/>
        <v>0</v>
      </c>
    </row>
    <row r="119" spans="1:27" ht="12.75" customHeight="1" x14ac:dyDescent="0.25">
      <c r="A119" s="54" t="s">
        <v>282</v>
      </c>
      <c r="B119" s="55" t="s">
        <v>283</v>
      </c>
      <c r="C119" s="56" t="s">
        <v>282</v>
      </c>
      <c r="D119" s="57" t="s">
        <v>283</v>
      </c>
      <c r="E119" s="81" t="s">
        <v>284</v>
      </c>
      <c r="F119" s="59" t="s">
        <v>234</v>
      </c>
      <c r="G119" s="60">
        <v>12</v>
      </c>
      <c r="H119" s="16"/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6">
        <v>0</v>
      </c>
      <c r="AA119" s="47">
        <f t="shared" si="14"/>
        <v>0</v>
      </c>
    </row>
    <row r="120" spans="1:27" ht="12.75" customHeight="1" x14ac:dyDescent="0.25">
      <c r="A120" s="54" t="s">
        <v>285</v>
      </c>
      <c r="B120" s="55" t="s">
        <v>286</v>
      </c>
      <c r="C120" s="56" t="s">
        <v>285</v>
      </c>
      <c r="D120" s="57" t="s">
        <v>286</v>
      </c>
      <c r="E120" s="81" t="s">
        <v>287</v>
      </c>
      <c r="F120" s="59" t="s">
        <v>234</v>
      </c>
      <c r="G120" s="60">
        <v>12</v>
      </c>
      <c r="H120" s="16"/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6">
        <v>0</v>
      </c>
      <c r="AA120" s="47">
        <f t="shared" si="14"/>
        <v>0</v>
      </c>
    </row>
    <row r="121" spans="1:27" ht="12.75" customHeight="1" x14ac:dyDescent="0.25">
      <c r="A121" s="54" t="s">
        <v>288</v>
      </c>
      <c r="B121" s="55" t="s">
        <v>289</v>
      </c>
      <c r="C121" s="56" t="s">
        <v>288</v>
      </c>
      <c r="D121" s="57" t="s">
        <v>289</v>
      </c>
      <c r="E121" s="81" t="s">
        <v>290</v>
      </c>
      <c r="F121" s="59" t="s">
        <v>234</v>
      </c>
      <c r="G121" s="60">
        <v>12</v>
      </c>
      <c r="H121" s="16"/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6">
        <v>0</v>
      </c>
      <c r="AA121" s="47">
        <f t="shared" si="14"/>
        <v>0</v>
      </c>
    </row>
    <row r="122" spans="1:27" ht="12.75" customHeight="1" x14ac:dyDescent="0.25">
      <c r="A122" s="54" t="s">
        <v>291</v>
      </c>
      <c r="B122" s="55" t="s">
        <v>292</v>
      </c>
      <c r="C122" s="56" t="s">
        <v>291</v>
      </c>
      <c r="D122" s="57" t="s">
        <v>292</v>
      </c>
      <c r="E122" s="81" t="s">
        <v>293</v>
      </c>
      <c r="F122" s="59" t="s">
        <v>234</v>
      </c>
      <c r="G122" s="60">
        <v>12</v>
      </c>
      <c r="H122" s="16"/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6">
        <v>0</v>
      </c>
      <c r="AA122" s="47">
        <f t="shared" si="14"/>
        <v>0</v>
      </c>
    </row>
    <row r="123" spans="1:27" ht="12.75" customHeight="1" x14ac:dyDescent="0.25">
      <c r="A123" s="82" t="s">
        <v>276</v>
      </c>
      <c r="B123" s="83" t="s">
        <v>277</v>
      </c>
      <c r="C123" s="69" t="s">
        <v>294</v>
      </c>
      <c r="D123" s="87" t="s">
        <v>295</v>
      </c>
      <c r="E123" s="88" t="s">
        <v>296</v>
      </c>
      <c r="F123" s="89" t="s">
        <v>234</v>
      </c>
      <c r="G123" s="90">
        <v>12</v>
      </c>
      <c r="H123" s="40"/>
      <c r="I123" s="74">
        <v>0</v>
      </c>
      <c r="J123" s="74">
        <v>0</v>
      </c>
      <c r="K123" s="74">
        <v>0</v>
      </c>
      <c r="L123" s="74">
        <v>0</v>
      </c>
      <c r="M123" s="74">
        <v>1</v>
      </c>
      <c r="N123" s="74">
        <v>0</v>
      </c>
      <c r="O123" s="74">
        <v>1</v>
      </c>
      <c r="P123" s="74">
        <v>0</v>
      </c>
      <c r="Q123" s="74">
        <v>1</v>
      </c>
      <c r="R123" s="74">
        <v>2</v>
      </c>
      <c r="S123" s="74">
        <v>0</v>
      </c>
      <c r="T123" s="74">
        <v>3</v>
      </c>
      <c r="U123" s="74">
        <v>3</v>
      </c>
      <c r="V123" s="74">
        <v>0</v>
      </c>
      <c r="W123" s="74">
        <v>0</v>
      </c>
      <c r="X123" s="74">
        <v>0</v>
      </c>
      <c r="Y123" s="74">
        <v>0</v>
      </c>
      <c r="Z123" s="46">
        <v>11</v>
      </c>
      <c r="AA123" s="47">
        <f t="shared" si="14"/>
        <v>6</v>
      </c>
    </row>
    <row r="124" spans="1:27" ht="12.75" customHeight="1" x14ac:dyDescent="0.25">
      <c r="A124" s="82" t="s">
        <v>279</v>
      </c>
      <c r="B124" s="83" t="s">
        <v>280</v>
      </c>
      <c r="C124" s="69" t="s">
        <v>294</v>
      </c>
      <c r="D124" s="87" t="s">
        <v>295</v>
      </c>
      <c r="E124" s="88" t="s">
        <v>297</v>
      </c>
      <c r="F124" s="89" t="s">
        <v>234</v>
      </c>
      <c r="G124" s="90">
        <v>12</v>
      </c>
      <c r="H124" s="40"/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0</v>
      </c>
      <c r="V124" s="74">
        <v>0</v>
      </c>
      <c r="W124" s="74">
        <v>-1</v>
      </c>
      <c r="X124" s="74">
        <v>0</v>
      </c>
      <c r="Y124" s="74">
        <v>0</v>
      </c>
      <c r="Z124" s="46">
        <v>-1</v>
      </c>
      <c r="AA124" s="47">
        <f t="shared" si="14"/>
        <v>1</v>
      </c>
    </row>
    <row r="125" spans="1:27" ht="12.75" customHeight="1" x14ac:dyDescent="0.25">
      <c r="A125" s="82" t="s">
        <v>282</v>
      </c>
      <c r="B125" s="83" t="s">
        <v>283</v>
      </c>
      <c r="C125" s="69" t="s">
        <v>294</v>
      </c>
      <c r="D125" s="87" t="s">
        <v>295</v>
      </c>
      <c r="E125" s="88" t="s">
        <v>298</v>
      </c>
      <c r="F125" s="89" t="s">
        <v>234</v>
      </c>
      <c r="G125" s="90">
        <v>12</v>
      </c>
      <c r="H125" s="40"/>
      <c r="I125" s="74">
        <v>0</v>
      </c>
      <c r="J125" s="74">
        <v>0</v>
      </c>
      <c r="K125" s="74">
        <v>0</v>
      </c>
      <c r="L125" s="74">
        <v>0</v>
      </c>
      <c r="M125" s="74">
        <v>-1</v>
      </c>
      <c r="N125" s="74">
        <v>0</v>
      </c>
      <c r="O125" s="74">
        <v>-1</v>
      </c>
      <c r="P125" s="74">
        <v>0</v>
      </c>
      <c r="Q125" s="74">
        <v>-0.5</v>
      </c>
      <c r="R125" s="74">
        <v>-2</v>
      </c>
      <c r="S125" s="74">
        <v>0</v>
      </c>
      <c r="T125" s="74">
        <v>-3</v>
      </c>
      <c r="U125" s="74">
        <v>-4</v>
      </c>
      <c r="V125" s="74">
        <v>0</v>
      </c>
      <c r="W125" s="74">
        <v>0</v>
      </c>
      <c r="X125" s="74">
        <v>0</v>
      </c>
      <c r="Y125" s="74">
        <v>0</v>
      </c>
      <c r="Z125" s="46">
        <v>-11.5</v>
      </c>
      <c r="AA125" s="47">
        <f t="shared" si="14"/>
        <v>6</v>
      </c>
    </row>
    <row r="126" spans="1:27" ht="12.75" customHeight="1" x14ac:dyDescent="0.25">
      <c r="A126" s="82" t="s">
        <v>285</v>
      </c>
      <c r="B126" s="83" t="s">
        <v>286</v>
      </c>
      <c r="C126" s="69" t="s">
        <v>294</v>
      </c>
      <c r="D126" s="87" t="s">
        <v>295</v>
      </c>
      <c r="E126" s="88" t="s">
        <v>299</v>
      </c>
      <c r="F126" s="89" t="s">
        <v>234</v>
      </c>
      <c r="G126" s="90">
        <v>12</v>
      </c>
      <c r="H126" s="40"/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0</v>
      </c>
      <c r="V126" s="74">
        <v>0</v>
      </c>
      <c r="W126" s="74">
        <v>0</v>
      </c>
      <c r="X126" s="74">
        <v>0</v>
      </c>
      <c r="Y126" s="74">
        <v>0</v>
      </c>
      <c r="Z126" s="46">
        <v>0</v>
      </c>
      <c r="AA126" s="47">
        <f t="shared" si="14"/>
        <v>0</v>
      </c>
    </row>
    <row r="127" spans="1:27" ht="12.75" customHeight="1" x14ac:dyDescent="0.25">
      <c r="A127" s="82" t="s">
        <v>288</v>
      </c>
      <c r="B127" s="83" t="s">
        <v>289</v>
      </c>
      <c r="C127" s="69" t="s">
        <v>294</v>
      </c>
      <c r="D127" s="87" t="s">
        <v>295</v>
      </c>
      <c r="E127" s="88" t="s">
        <v>300</v>
      </c>
      <c r="F127" s="89" t="s">
        <v>234</v>
      </c>
      <c r="G127" s="90">
        <v>12</v>
      </c>
      <c r="H127" s="40"/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-1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  <c r="Y127" s="74">
        <v>0</v>
      </c>
      <c r="Z127" s="46">
        <v>-1</v>
      </c>
      <c r="AA127" s="47">
        <f t="shared" si="14"/>
        <v>1</v>
      </c>
    </row>
    <row r="128" spans="1:27" ht="12.75" customHeight="1" x14ac:dyDescent="0.25">
      <c r="A128" s="54" t="s">
        <v>301</v>
      </c>
      <c r="B128" s="55" t="s">
        <v>302</v>
      </c>
      <c r="C128" s="56" t="s">
        <v>301</v>
      </c>
      <c r="D128" s="57" t="s">
        <v>302</v>
      </c>
      <c r="E128" s="81" t="s">
        <v>303</v>
      </c>
      <c r="F128" s="59" t="s">
        <v>234</v>
      </c>
      <c r="G128" s="60">
        <v>14</v>
      </c>
      <c r="H128" s="16"/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6">
        <v>0</v>
      </c>
      <c r="AA128" s="47">
        <f t="shared" si="14"/>
        <v>0</v>
      </c>
    </row>
    <row r="129" spans="1:27" ht="12.75" customHeight="1" x14ac:dyDescent="0.25">
      <c r="A129" s="54" t="s">
        <v>304</v>
      </c>
      <c r="B129" s="55" t="s">
        <v>305</v>
      </c>
      <c r="C129" s="56" t="s">
        <v>304</v>
      </c>
      <c r="D129" s="57" t="s">
        <v>305</v>
      </c>
      <c r="E129" s="81" t="s">
        <v>306</v>
      </c>
      <c r="F129" s="59" t="s">
        <v>234</v>
      </c>
      <c r="G129" s="60">
        <v>14</v>
      </c>
      <c r="H129" s="16"/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6">
        <v>0</v>
      </c>
      <c r="AA129" s="47">
        <f t="shared" si="14"/>
        <v>0</v>
      </c>
    </row>
    <row r="130" spans="1:27" ht="12.75" customHeight="1" x14ac:dyDescent="0.25">
      <c r="A130" s="54" t="s">
        <v>307</v>
      </c>
      <c r="B130" s="55" t="s">
        <v>308</v>
      </c>
      <c r="C130" s="56" t="s">
        <v>307</v>
      </c>
      <c r="D130" s="57" t="s">
        <v>308</v>
      </c>
      <c r="E130" s="81" t="s">
        <v>309</v>
      </c>
      <c r="F130" s="59" t="s">
        <v>234</v>
      </c>
      <c r="G130" s="60">
        <v>14</v>
      </c>
      <c r="H130" s="16"/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6">
        <v>0</v>
      </c>
      <c r="AA130" s="47">
        <f t="shared" si="14"/>
        <v>0</v>
      </c>
    </row>
    <row r="131" spans="1:27" ht="12.75" customHeight="1" x14ac:dyDescent="0.25">
      <c r="A131" s="54" t="s">
        <v>310</v>
      </c>
      <c r="B131" s="55" t="s">
        <v>311</v>
      </c>
      <c r="C131" s="56" t="s">
        <v>310</v>
      </c>
      <c r="D131" s="57" t="s">
        <v>311</v>
      </c>
      <c r="E131" s="81" t="s">
        <v>312</v>
      </c>
      <c r="F131" s="59" t="s">
        <v>234</v>
      </c>
      <c r="G131" s="60">
        <v>14</v>
      </c>
      <c r="H131" s="16"/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46">
        <v>0</v>
      </c>
      <c r="AA131" s="47">
        <f t="shared" si="14"/>
        <v>0</v>
      </c>
    </row>
    <row r="132" spans="1:27" ht="12.75" customHeight="1" x14ac:dyDescent="0.25">
      <c r="A132" s="54" t="s">
        <v>313</v>
      </c>
      <c r="B132" s="55" t="s">
        <v>314</v>
      </c>
      <c r="C132" s="56" t="s">
        <v>313</v>
      </c>
      <c r="D132" s="57" t="s">
        <v>314</v>
      </c>
      <c r="E132" s="81" t="s">
        <v>315</v>
      </c>
      <c r="F132" s="59" t="s">
        <v>234</v>
      </c>
      <c r="G132" s="60">
        <v>14</v>
      </c>
      <c r="H132" s="16"/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6">
        <v>0</v>
      </c>
      <c r="AA132" s="47">
        <f t="shared" si="14"/>
        <v>0</v>
      </c>
    </row>
    <row r="133" spans="1:27" ht="12.75" customHeight="1" x14ac:dyDescent="0.25">
      <c r="A133" s="82" t="s">
        <v>301</v>
      </c>
      <c r="B133" s="83" t="s">
        <v>302</v>
      </c>
      <c r="C133" s="84" t="s">
        <v>316</v>
      </c>
      <c r="D133" s="70" t="s">
        <v>317</v>
      </c>
      <c r="E133" s="85" t="s">
        <v>318</v>
      </c>
      <c r="F133" s="72" t="s">
        <v>234</v>
      </c>
      <c r="G133" s="73">
        <v>14</v>
      </c>
      <c r="H133" s="40"/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0</v>
      </c>
      <c r="Z133" s="46">
        <v>0</v>
      </c>
      <c r="AA133" s="47">
        <f t="shared" si="14"/>
        <v>0</v>
      </c>
    </row>
    <row r="134" spans="1:27" ht="12.75" customHeight="1" x14ac:dyDescent="0.25">
      <c r="A134" s="82" t="s">
        <v>304</v>
      </c>
      <c r="B134" s="83" t="s">
        <v>305</v>
      </c>
      <c r="C134" s="84" t="s">
        <v>316</v>
      </c>
      <c r="D134" s="70" t="s">
        <v>317</v>
      </c>
      <c r="E134" s="85" t="s">
        <v>319</v>
      </c>
      <c r="F134" s="72" t="s">
        <v>234</v>
      </c>
      <c r="G134" s="73">
        <v>14</v>
      </c>
      <c r="H134" s="40"/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  <c r="Y134" s="74">
        <v>0</v>
      </c>
      <c r="Z134" s="46">
        <v>0</v>
      </c>
      <c r="AA134" s="47">
        <f t="shared" si="14"/>
        <v>0</v>
      </c>
    </row>
    <row r="135" spans="1:27" ht="12.75" customHeight="1" x14ac:dyDescent="0.25">
      <c r="A135" s="82" t="s">
        <v>307</v>
      </c>
      <c r="B135" s="83" t="s">
        <v>308</v>
      </c>
      <c r="C135" s="84" t="s">
        <v>316</v>
      </c>
      <c r="D135" s="70" t="s">
        <v>317</v>
      </c>
      <c r="E135" s="85" t="s">
        <v>320</v>
      </c>
      <c r="F135" s="72" t="s">
        <v>234</v>
      </c>
      <c r="G135" s="73">
        <v>14</v>
      </c>
      <c r="H135" s="40"/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4">
        <v>0</v>
      </c>
      <c r="V135" s="74">
        <v>0</v>
      </c>
      <c r="W135" s="74">
        <v>0</v>
      </c>
      <c r="X135" s="74">
        <v>0</v>
      </c>
      <c r="Y135" s="74">
        <v>0</v>
      </c>
      <c r="Z135" s="46">
        <v>0</v>
      </c>
      <c r="AA135" s="47">
        <f t="shared" si="14"/>
        <v>0</v>
      </c>
    </row>
    <row r="136" spans="1:27" ht="12.75" customHeight="1" x14ac:dyDescent="0.25">
      <c r="A136" s="82" t="s">
        <v>310</v>
      </c>
      <c r="B136" s="83" t="s">
        <v>311</v>
      </c>
      <c r="C136" s="84" t="s">
        <v>316</v>
      </c>
      <c r="D136" s="70" t="s">
        <v>317</v>
      </c>
      <c r="E136" s="85" t="s">
        <v>321</v>
      </c>
      <c r="F136" s="72" t="s">
        <v>234</v>
      </c>
      <c r="G136" s="73">
        <v>14</v>
      </c>
      <c r="H136" s="40"/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1.0000000000005116E-2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  <c r="Y136" s="74">
        <v>0</v>
      </c>
      <c r="Z136" s="46">
        <v>9.9999999999909051E-3</v>
      </c>
      <c r="AA136" s="47">
        <f t="shared" si="14"/>
        <v>1</v>
      </c>
    </row>
    <row r="137" spans="1:27" ht="12.75" customHeight="1" x14ac:dyDescent="0.25">
      <c r="A137" s="82" t="s">
        <v>313</v>
      </c>
      <c r="B137" s="83" t="s">
        <v>314</v>
      </c>
      <c r="C137" s="84" t="s">
        <v>316</v>
      </c>
      <c r="D137" s="70" t="s">
        <v>317</v>
      </c>
      <c r="E137" s="85" t="s">
        <v>322</v>
      </c>
      <c r="F137" s="72" t="s">
        <v>234</v>
      </c>
      <c r="G137" s="73">
        <v>14</v>
      </c>
      <c r="H137" s="40"/>
      <c r="I137" s="74">
        <v>0</v>
      </c>
      <c r="J137" s="74">
        <v>0.39999999999997726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0</v>
      </c>
      <c r="V137" s="74">
        <v>0</v>
      </c>
      <c r="W137" s="74">
        <v>0</v>
      </c>
      <c r="X137" s="74">
        <v>0</v>
      </c>
      <c r="Y137" s="74">
        <v>0</v>
      </c>
      <c r="Z137" s="46">
        <v>0.40000000000009095</v>
      </c>
      <c r="AA137" s="47">
        <f t="shared" si="14"/>
        <v>1</v>
      </c>
    </row>
    <row r="138" spans="1:27" ht="12.75" customHeight="1" x14ac:dyDescent="0.25">
      <c r="A138" s="54" t="s">
        <v>323</v>
      </c>
      <c r="B138" s="55" t="s">
        <v>324</v>
      </c>
      <c r="C138" s="56" t="s">
        <v>323</v>
      </c>
      <c r="D138" s="57" t="s">
        <v>324</v>
      </c>
      <c r="E138" s="81" t="s">
        <v>325</v>
      </c>
      <c r="F138" s="59" t="s">
        <v>234</v>
      </c>
      <c r="G138" s="60">
        <v>15</v>
      </c>
      <c r="H138" s="16"/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-0.5</v>
      </c>
      <c r="Y138" s="45">
        <v>0</v>
      </c>
      <c r="Z138" s="46">
        <v>-0.5</v>
      </c>
      <c r="AA138" s="47">
        <f t="shared" si="14"/>
        <v>1</v>
      </c>
    </row>
    <row r="139" spans="1:27" ht="12.75" customHeight="1" x14ac:dyDescent="0.25">
      <c r="A139" s="54" t="s">
        <v>326</v>
      </c>
      <c r="B139" s="93" t="s">
        <v>327</v>
      </c>
      <c r="C139" s="56" t="s">
        <v>326</v>
      </c>
      <c r="D139" s="57" t="s">
        <v>327</v>
      </c>
      <c r="E139" s="81" t="s">
        <v>328</v>
      </c>
      <c r="F139" s="59" t="s">
        <v>234</v>
      </c>
      <c r="G139" s="60">
        <v>16</v>
      </c>
      <c r="H139" s="16"/>
      <c r="I139" s="45">
        <v>0</v>
      </c>
      <c r="J139" s="45">
        <v>0.19999999999998863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6">
        <v>0.1999999999998181</v>
      </c>
      <c r="AA139" s="47">
        <f t="shared" si="14"/>
        <v>1</v>
      </c>
    </row>
    <row r="140" spans="1:27" ht="12.75" customHeight="1" x14ac:dyDescent="0.25">
      <c r="A140" s="54" t="s">
        <v>329</v>
      </c>
      <c r="B140" s="55" t="s">
        <v>330</v>
      </c>
      <c r="C140" s="56" t="s">
        <v>329</v>
      </c>
      <c r="D140" s="57" t="s">
        <v>330</v>
      </c>
      <c r="E140" s="81" t="s">
        <v>331</v>
      </c>
      <c r="F140" s="59" t="s">
        <v>234</v>
      </c>
      <c r="G140" s="60">
        <v>17</v>
      </c>
      <c r="H140" s="16"/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6">
        <v>0</v>
      </c>
      <c r="AA140" s="47">
        <f t="shared" si="14"/>
        <v>0</v>
      </c>
    </row>
    <row r="141" spans="1:27" ht="12.75" customHeight="1" x14ac:dyDescent="0.25">
      <c r="A141" s="54" t="s">
        <v>332</v>
      </c>
      <c r="B141" s="55" t="s">
        <v>333</v>
      </c>
      <c r="C141" s="56" t="s">
        <v>332</v>
      </c>
      <c r="D141" s="57" t="s">
        <v>333</v>
      </c>
      <c r="E141" s="58" t="s">
        <v>334</v>
      </c>
      <c r="F141" s="59" t="s">
        <v>335</v>
      </c>
      <c r="G141" s="60">
        <v>19</v>
      </c>
      <c r="H141" s="16"/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6">
        <v>0</v>
      </c>
      <c r="AA141" s="47">
        <f t="shared" si="14"/>
        <v>0</v>
      </c>
    </row>
    <row r="142" spans="1:27" ht="12.75" customHeight="1" x14ac:dyDescent="0.25">
      <c r="A142" s="94" t="s">
        <v>336</v>
      </c>
      <c r="B142" s="95" t="s">
        <v>337</v>
      </c>
      <c r="C142" s="96" t="s">
        <v>336</v>
      </c>
      <c r="D142" s="97" t="s">
        <v>337</v>
      </c>
      <c r="E142" s="98" t="s">
        <v>338</v>
      </c>
      <c r="F142" s="99" t="s">
        <v>335</v>
      </c>
      <c r="G142" s="60">
        <v>19</v>
      </c>
      <c r="H142" s="16"/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6">
        <v>0</v>
      </c>
      <c r="AA142" s="47">
        <f t="shared" si="14"/>
        <v>0</v>
      </c>
    </row>
    <row r="143" spans="1:27" ht="12.75" customHeight="1" x14ac:dyDescent="0.25">
      <c r="A143" s="54" t="s">
        <v>339</v>
      </c>
      <c r="B143" s="55" t="s">
        <v>340</v>
      </c>
      <c r="C143" s="56" t="s">
        <v>339</v>
      </c>
      <c r="D143" s="57" t="s">
        <v>340</v>
      </c>
      <c r="E143" s="58" t="s">
        <v>341</v>
      </c>
      <c r="F143" s="59" t="s">
        <v>335</v>
      </c>
      <c r="G143" s="60">
        <v>19</v>
      </c>
      <c r="H143" s="16"/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6">
        <v>0</v>
      </c>
      <c r="AA143" s="47">
        <f t="shared" si="14"/>
        <v>0</v>
      </c>
    </row>
    <row r="144" spans="1:27" ht="12.75" customHeight="1" x14ac:dyDescent="0.25">
      <c r="A144" s="54" t="s">
        <v>342</v>
      </c>
      <c r="B144" s="55" t="s">
        <v>343</v>
      </c>
      <c r="C144" s="56" t="s">
        <v>342</v>
      </c>
      <c r="D144" s="57" t="s">
        <v>343</v>
      </c>
      <c r="E144" s="58" t="s">
        <v>344</v>
      </c>
      <c r="F144" s="59" t="s">
        <v>335</v>
      </c>
      <c r="G144" s="60">
        <v>19</v>
      </c>
      <c r="H144" s="16"/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6">
        <v>0</v>
      </c>
      <c r="AA144" s="47">
        <f t="shared" si="14"/>
        <v>0</v>
      </c>
    </row>
    <row r="145" spans="1:27" ht="12.75" customHeight="1" x14ac:dyDescent="0.25">
      <c r="A145" s="54" t="s">
        <v>345</v>
      </c>
      <c r="B145" s="55" t="s">
        <v>346</v>
      </c>
      <c r="C145" s="56" t="s">
        <v>345</v>
      </c>
      <c r="D145" s="57" t="s">
        <v>346</v>
      </c>
      <c r="E145" s="58" t="s">
        <v>347</v>
      </c>
      <c r="F145" s="59" t="s">
        <v>335</v>
      </c>
      <c r="G145" s="60">
        <v>19</v>
      </c>
      <c r="H145" s="16"/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6">
        <v>0</v>
      </c>
      <c r="AA145" s="47">
        <f t="shared" ref="AA145:AA208" si="15">COUNTIF($I145:$Y145,"&lt;&gt;0")</f>
        <v>0</v>
      </c>
    </row>
    <row r="146" spans="1:27" ht="12.75" customHeight="1" x14ac:dyDescent="0.25">
      <c r="A146" s="54" t="s">
        <v>348</v>
      </c>
      <c r="B146" s="55" t="s">
        <v>349</v>
      </c>
      <c r="C146" s="56" t="s">
        <v>348</v>
      </c>
      <c r="D146" s="57" t="s">
        <v>349</v>
      </c>
      <c r="E146" s="58" t="s">
        <v>350</v>
      </c>
      <c r="F146" s="59" t="s">
        <v>335</v>
      </c>
      <c r="G146" s="60">
        <v>19</v>
      </c>
      <c r="H146" s="16"/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6">
        <v>0</v>
      </c>
      <c r="AA146" s="47">
        <f t="shared" si="15"/>
        <v>0</v>
      </c>
    </row>
    <row r="147" spans="1:27" ht="12.75" customHeight="1" x14ac:dyDescent="0.25">
      <c r="A147" s="54" t="s">
        <v>351</v>
      </c>
      <c r="B147" s="55" t="s">
        <v>352</v>
      </c>
      <c r="C147" s="56" t="s">
        <v>351</v>
      </c>
      <c r="D147" s="57" t="s">
        <v>352</v>
      </c>
      <c r="E147" s="58" t="s">
        <v>353</v>
      </c>
      <c r="F147" s="59" t="s">
        <v>238</v>
      </c>
      <c r="G147" s="60">
        <v>19</v>
      </c>
      <c r="H147" s="16"/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6">
        <v>0</v>
      </c>
      <c r="AA147" s="47">
        <f t="shared" si="15"/>
        <v>0</v>
      </c>
    </row>
    <row r="148" spans="1:27" ht="12.75" customHeight="1" x14ac:dyDescent="0.25">
      <c r="A148" s="54" t="s">
        <v>354</v>
      </c>
      <c r="B148" s="55" t="s">
        <v>355</v>
      </c>
      <c r="C148" s="56" t="s">
        <v>354</v>
      </c>
      <c r="D148" s="57" t="s">
        <v>355</v>
      </c>
      <c r="E148" s="58" t="s">
        <v>356</v>
      </c>
      <c r="F148" s="59" t="s">
        <v>335</v>
      </c>
      <c r="G148" s="60">
        <v>19</v>
      </c>
      <c r="H148" s="16"/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6">
        <v>0</v>
      </c>
      <c r="AA148" s="47">
        <f t="shared" si="15"/>
        <v>0</v>
      </c>
    </row>
    <row r="149" spans="1:27" ht="12.75" customHeight="1" x14ac:dyDescent="0.25">
      <c r="A149" s="54" t="s">
        <v>357</v>
      </c>
      <c r="B149" s="55" t="s">
        <v>358</v>
      </c>
      <c r="C149" s="56" t="s">
        <v>357</v>
      </c>
      <c r="D149" s="57" t="s">
        <v>358</v>
      </c>
      <c r="E149" s="58" t="s">
        <v>359</v>
      </c>
      <c r="F149" s="59" t="s">
        <v>335</v>
      </c>
      <c r="G149" s="60">
        <v>19</v>
      </c>
      <c r="H149" s="16"/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6">
        <v>0</v>
      </c>
      <c r="AA149" s="47">
        <f t="shared" si="15"/>
        <v>0</v>
      </c>
    </row>
    <row r="150" spans="1:27" ht="12.75" customHeight="1" x14ac:dyDescent="0.25">
      <c r="A150" s="54" t="s">
        <v>360</v>
      </c>
      <c r="B150" s="55" t="s">
        <v>361</v>
      </c>
      <c r="C150" s="56" t="s">
        <v>360</v>
      </c>
      <c r="D150" s="57" t="s">
        <v>361</v>
      </c>
      <c r="E150" s="58" t="s">
        <v>362</v>
      </c>
      <c r="F150" s="59" t="s">
        <v>335</v>
      </c>
      <c r="G150" s="60">
        <v>19</v>
      </c>
      <c r="H150" s="16"/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6">
        <v>0</v>
      </c>
      <c r="AA150" s="47">
        <f t="shared" si="15"/>
        <v>0</v>
      </c>
    </row>
    <row r="151" spans="1:27" ht="12.75" customHeight="1" x14ac:dyDescent="0.25">
      <c r="A151" s="54" t="s">
        <v>363</v>
      </c>
      <c r="B151" s="55" t="s">
        <v>364</v>
      </c>
      <c r="C151" s="56" t="s">
        <v>363</v>
      </c>
      <c r="D151" s="57" t="s">
        <v>364</v>
      </c>
      <c r="E151" s="58" t="s">
        <v>365</v>
      </c>
      <c r="F151" s="59" t="s">
        <v>335</v>
      </c>
      <c r="G151" s="60">
        <v>19</v>
      </c>
      <c r="H151" s="16"/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6">
        <v>0</v>
      </c>
      <c r="AA151" s="47">
        <f t="shared" si="15"/>
        <v>0</v>
      </c>
    </row>
    <row r="152" spans="1:27" ht="12.75" customHeight="1" x14ac:dyDescent="0.25">
      <c r="A152" s="54" t="s">
        <v>366</v>
      </c>
      <c r="B152" s="55" t="s">
        <v>367</v>
      </c>
      <c r="C152" s="56" t="s">
        <v>366</v>
      </c>
      <c r="D152" s="57" t="s">
        <v>367</v>
      </c>
      <c r="E152" s="58" t="s">
        <v>368</v>
      </c>
      <c r="F152" s="59" t="s">
        <v>335</v>
      </c>
      <c r="G152" s="60">
        <v>19</v>
      </c>
      <c r="H152" s="16"/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6">
        <v>0</v>
      </c>
      <c r="AA152" s="47">
        <f t="shared" si="15"/>
        <v>0</v>
      </c>
    </row>
    <row r="153" spans="1:27" ht="12.75" customHeight="1" x14ac:dyDescent="0.25">
      <c r="A153" s="54" t="s">
        <v>369</v>
      </c>
      <c r="B153" s="55" t="s">
        <v>370</v>
      </c>
      <c r="C153" s="56" t="s">
        <v>369</v>
      </c>
      <c r="D153" s="57" t="s">
        <v>370</v>
      </c>
      <c r="E153" s="58" t="s">
        <v>371</v>
      </c>
      <c r="F153" s="59" t="s">
        <v>335</v>
      </c>
      <c r="G153" s="60">
        <v>19</v>
      </c>
      <c r="H153" s="16"/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6">
        <v>0</v>
      </c>
      <c r="AA153" s="47">
        <f t="shared" si="15"/>
        <v>0</v>
      </c>
    </row>
    <row r="154" spans="1:27" x14ac:dyDescent="0.25">
      <c r="A154" s="54" t="s">
        <v>372</v>
      </c>
      <c r="B154" s="55" t="s">
        <v>373</v>
      </c>
      <c r="C154" s="56" t="s">
        <v>372</v>
      </c>
      <c r="D154" s="57" t="s">
        <v>373</v>
      </c>
      <c r="E154" s="81" t="s">
        <v>374</v>
      </c>
      <c r="F154" s="59" t="s">
        <v>335</v>
      </c>
      <c r="G154" s="60">
        <v>19</v>
      </c>
      <c r="H154" s="16"/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45">
        <v>0</v>
      </c>
      <c r="X154" s="45">
        <v>0.5</v>
      </c>
      <c r="Y154" s="45">
        <v>0</v>
      </c>
      <c r="Z154" s="46">
        <v>0.5</v>
      </c>
      <c r="AA154" s="47">
        <f t="shared" si="15"/>
        <v>1</v>
      </c>
    </row>
    <row r="155" spans="1:27" ht="12.75" customHeight="1" x14ac:dyDescent="0.25">
      <c r="A155" s="54" t="s">
        <v>375</v>
      </c>
      <c r="B155" s="55" t="s">
        <v>376</v>
      </c>
      <c r="C155" s="56" t="s">
        <v>375</v>
      </c>
      <c r="D155" s="57" t="s">
        <v>376</v>
      </c>
      <c r="E155" s="58" t="s">
        <v>377</v>
      </c>
      <c r="F155" s="59" t="s">
        <v>335</v>
      </c>
      <c r="G155" s="60">
        <v>19</v>
      </c>
      <c r="H155" s="16"/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6">
        <v>0</v>
      </c>
      <c r="AA155" s="47">
        <f t="shared" si="15"/>
        <v>0</v>
      </c>
    </row>
    <row r="156" spans="1:27" ht="12.75" customHeight="1" x14ac:dyDescent="0.25">
      <c r="A156" s="54" t="s">
        <v>378</v>
      </c>
      <c r="B156" s="55" t="s">
        <v>379</v>
      </c>
      <c r="C156" s="56" t="s">
        <v>378</v>
      </c>
      <c r="D156" s="57" t="s">
        <v>379</v>
      </c>
      <c r="E156" s="58" t="s">
        <v>380</v>
      </c>
      <c r="F156" s="59" t="s">
        <v>335</v>
      </c>
      <c r="G156" s="60">
        <v>19</v>
      </c>
      <c r="H156" s="16"/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6">
        <v>0</v>
      </c>
      <c r="AA156" s="47">
        <f t="shared" si="15"/>
        <v>0</v>
      </c>
    </row>
    <row r="157" spans="1:27" ht="12.75" customHeight="1" x14ac:dyDescent="0.25">
      <c r="A157" s="54" t="s">
        <v>381</v>
      </c>
      <c r="B157" s="55" t="s">
        <v>382</v>
      </c>
      <c r="C157" s="56" t="s">
        <v>381</v>
      </c>
      <c r="D157" s="57" t="s">
        <v>382</v>
      </c>
      <c r="E157" s="58" t="s">
        <v>383</v>
      </c>
      <c r="F157" s="59" t="s">
        <v>335</v>
      </c>
      <c r="G157" s="60">
        <v>19</v>
      </c>
      <c r="H157" s="16"/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6">
        <v>0</v>
      </c>
      <c r="AA157" s="47">
        <f t="shared" si="15"/>
        <v>0</v>
      </c>
    </row>
    <row r="158" spans="1:27" ht="12.75" customHeight="1" x14ac:dyDescent="0.25">
      <c r="A158" s="67" t="s">
        <v>332</v>
      </c>
      <c r="B158" s="68" t="s">
        <v>333</v>
      </c>
      <c r="C158" s="69" t="s">
        <v>384</v>
      </c>
      <c r="D158" s="70" t="s">
        <v>385</v>
      </c>
      <c r="E158" s="71" t="s">
        <v>386</v>
      </c>
      <c r="F158" s="72" t="s">
        <v>335</v>
      </c>
      <c r="G158" s="73">
        <v>19</v>
      </c>
      <c r="H158" s="16"/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0</v>
      </c>
      <c r="V158" s="74">
        <v>0</v>
      </c>
      <c r="W158" s="74">
        <v>0</v>
      </c>
      <c r="X158" s="74">
        <v>0</v>
      </c>
      <c r="Y158" s="74">
        <v>0</v>
      </c>
      <c r="Z158" s="46">
        <v>0</v>
      </c>
      <c r="AA158" s="47">
        <f t="shared" si="15"/>
        <v>0</v>
      </c>
    </row>
    <row r="159" spans="1:27" ht="12.75" customHeight="1" x14ac:dyDescent="0.25">
      <c r="A159" s="67" t="s">
        <v>336</v>
      </c>
      <c r="B159" s="68" t="s">
        <v>337</v>
      </c>
      <c r="C159" s="69" t="s">
        <v>384</v>
      </c>
      <c r="D159" s="70" t="s">
        <v>385</v>
      </c>
      <c r="E159" s="71" t="s">
        <v>387</v>
      </c>
      <c r="F159" s="72" t="s">
        <v>335</v>
      </c>
      <c r="G159" s="73">
        <v>19</v>
      </c>
      <c r="H159" s="16"/>
      <c r="I159" s="74">
        <v>0</v>
      </c>
      <c r="J159" s="74">
        <v>1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0</v>
      </c>
      <c r="V159" s="74">
        <v>0</v>
      </c>
      <c r="W159" s="74">
        <v>0</v>
      </c>
      <c r="X159" s="74">
        <v>0</v>
      </c>
      <c r="Y159" s="74">
        <v>0</v>
      </c>
      <c r="Z159" s="46">
        <v>1</v>
      </c>
      <c r="AA159" s="47">
        <f t="shared" si="15"/>
        <v>1</v>
      </c>
    </row>
    <row r="160" spans="1:27" ht="12.75" customHeight="1" x14ac:dyDescent="0.25">
      <c r="A160" s="67" t="s">
        <v>342</v>
      </c>
      <c r="B160" s="68" t="s">
        <v>343</v>
      </c>
      <c r="C160" s="69" t="s">
        <v>384</v>
      </c>
      <c r="D160" s="70" t="s">
        <v>385</v>
      </c>
      <c r="E160" s="71" t="s">
        <v>388</v>
      </c>
      <c r="F160" s="72" t="s">
        <v>335</v>
      </c>
      <c r="G160" s="90">
        <v>19</v>
      </c>
      <c r="H160" s="16"/>
      <c r="I160" s="74">
        <v>0</v>
      </c>
      <c r="J160" s="74">
        <v>1</v>
      </c>
      <c r="K160" s="74">
        <v>0</v>
      </c>
      <c r="L160" s="74">
        <v>1.5</v>
      </c>
      <c r="M160" s="74">
        <v>0</v>
      </c>
      <c r="N160" s="74">
        <v>0</v>
      </c>
      <c r="O160" s="74">
        <v>1.5</v>
      </c>
      <c r="P160" s="74">
        <v>0.5</v>
      </c>
      <c r="Q160" s="74">
        <v>1.5</v>
      </c>
      <c r="R160" s="74">
        <v>0.5</v>
      </c>
      <c r="S160" s="74">
        <v>-1</v>
      </c>
      <c r="T160" s="74">
        <v>2.5</v>
      </c>
      <c r="U160" s="74">
        <v>0</v>
      </c>
      <c r="V160" s="74">
        <v>0</v>
      </c>
      <c r="W160" s="74">
        <v>0</v>
      </c>
      <c r="X160" s="74">
        <v>0</v>
      </c>
      <c r="Y160" s="74">
        <v>0</v>
      </c>
      <c r="Z160" s="46">
        <v>8</v>
      </c>
      <c r="AA160" s="47">
        <f t="shared" si="15"/>
        <v>8</v>
      </c>
    </row>
    <row r="161" spans="1:27" ht="12.75" customHeight="1" x14ac:dyDescent="0.25">
      <c r="A161" s="67" t="s">
        <v>345</v>
      </c>
      <c r="B161" s="68" t="s">
        <v>346</v>
      </c>
      <c r="C161" s="69" t="s">
        <v>384</v>
      </c>
      <c r="D161" s="70" t="s">
        <v>385</v>
      </c>
      <c r="E161" s="71" t="s">
        <v>389</v>
      </c>
      <c r="F161" s="72" t="s">
        <v>335</v>
      </c>
      <c r="G161" s="90">
        <v>19</v>
      </c>
      <c r="H161" s="16"/>
      <c r="I161" s="74">
        <v>0</v>
      </c>
      <c r="J161" s="74">
        <v>0</v>
      </c>
      <c r="K161" s="74">
        <v>0</v>
      </c>
      <c r="L161" s="74">
        <v>0</v>
      </c>
      <c r="M161" s="74">
        <v>0</v>
      </c>
      <c r="N161" s="74">
        <v>0.5</v>
      </c>
      <c r="O161" s="74">
        <v>0</v>
      </c>
      <c r="P161" s="74">
        <v>0</v>
      </c>
      <c r="Q161" s="74">
        <v>0</v>
      </c>
      <c r="R161" s="74">
        <v>0</v>
      </c>
      <c r="S161" s="74">
        <v>0</v>
      </c>
      <c r="T161" s="74">
        <v>0</v>
      </c>
      <c r="U161" s="74">
        <v>0</v>
      </c>
      <c r="V161" s="74">
        <v>0</v>
      </c>
      <c r="W161" s="74">
        <v>0</v>
      </c>
      <c r="X161" s="74">
        <v>0</v>
      </c>
      <c r="Y161" s="74">
        <v>0</v>
      </c>
      <c r="Z161" s="46">
        <v>0.5</v>
      </c>
      <c r="AA161" s="47">
        <f t="shared" si="15"/>
        <v>1</v>
      </c>
    </row>
    <row r="162" spans="1:27" ht="12.75" customHeight="1" x14ac:dyDescent="0.25">
      <c r="A162" s="67" t="s">
        <v>348</v>
      </c>
      <c r="B162" s="68" t="s">
        <v>349</v>
      </c>
      <c r="C162" s="69" t="s">
        <v>384</v>
      </c>
      <c r="D162" s="70" t="s">
        <v>385</v>
      </c>
      <c r="E162" s="71" t="s">
        <v>390</v>
      </c>
      <c r="F162" s="72" t="s">
        <v>335</v>
      </c>
      <c r="G162" s="90">
        <v>19</v>
      </c>
      <c r="H162" s="16"/>
      <c r="I162" s="74">
        <v>0</v>
      </c>
      <c r="J162" s="74">
        <v>0</v>
      </c>
      <c r="K162" s="74">
        <v>0</v>
      </c>
      <c r="L162" s="74">
        <v>0.5</v>
      </c>
      <c r="M162" s="74">
        <v>0</v>
      </c>
      <c r="N162" s="74">
        <v>0</v>
      </c>
      <c r="O162" s="74">
        <v>0</v>
      </c>
      <c r="P162" s="74">
        <v>0</v>
      </c>
      <c r="Q162" s="74">
        <v>-1</v>
      </c>
      <c r="R162" s="74">
        <v>1</v>
      </c>
      <c r="S162" s="74">
        <v>0</v>
      </c>
      <c r="T162" s="74">
        <v>0.5</v>
      </c>
      <c r="U162" s="74">
        <v>0</v>
      </c>
      <c r="V162" s="74">
        <v>0</v>
      </c>
      <c r="W162" s="74">
        <v>0</v>
      </c>
      <c r="X162" s="74">
        <v>0</v>
      </c>
      <c r="Y162" s="74">
        <v>0</v>
      </c>
      <c r="Z162" s="46">
        <v>1</v>
      </c>
      <c r="AA162" s="47">
        <f t="shared" si="15"/>
        <v>4</v>
      </c>
    </row>
    <row r="163" spans="1:27" ht="12.75" customHeight="1" x14ac:dyDescent="0.25">
      <c r="A163" s="67" t="s">
        <v>351</v>
      </c>
      <c r="B163" s="68" t="s">
        <v>352</v>
      </c>
      <c r="C163" s="69" t="s">
        <v>384</v>
      </c>
      <c r="D163" s="70" t="s">
        <v>385</v>
      </c>
      <c r="E163" s="71" t="s">
        <v>391</v>
      </c>
      <c r="F163" s="72" t="s">
        <v>238</v>
      </c>
      <c r="G163" s="90">
        <v>19</v>
      </c>
      <c r="H163" s="16"/>
      <c r="I163" s="74">
        <v>0</v>
      </c>
      <c r="J163" s="74">
        <v>0</v>
      </c>
      <c r="K163" s="74">
        <v>0</v>
      </c>
      <c r="L163" s="74">
        <v>1</v>
      </c>
      <c r="M163" s="74">
        <v>0.5</v>
      </c>
      <c r="N163" s="74">
        <v>2</v>
      </c>
      <c r="O163" s="74">
        <v>0.5</v>
      </c>
      <c r="P163" s="74">
        <v>1.5</v>
      </c>
      <c r="Q163" s="74">
        <v>3</v>
      </c>
      <c r="R163" s="74">
        <v>1</v>
      </c>
      <c r="S163" s="74">
        <v>3</v>
      </c>
      <c r="T163" s="74">
        <v>2</v>
      </c>
      <c r="U163" s="74">
        <v>0</v>
      </c>
      <c r="V163" s="74">
        <v>0</v>
      </c>
      <c r="W163" s="74">
        <v>0</v>
      </c>
      <c r="X163" s="74">
        <v>0</v>
      </c>
      <c r="Y163" s="74">
        <v>0</v>
      </c>
      <c r="Z163" s="46">
        <v>14.500000000000014</v>
      </c>
      <c r="AA163" s="47">
        <f t="shared" si="15"/>
        <v>9</v>
      </c>
    </row>
    <row r="164" spans="1:27" ht="12.75" customHeight="1" x14ac:dyDescent="0.25">
      <c r="A164" s="67" t="s">
        <v>354</v>
      </c>
      <c r="B164" s="68" t="s">
        <v>355</v>
      </c>
      <c r="C164" s="69" t="s">
        <v>384</v>
      </c>
      <c r="D164" s="70" t="s">
        <v>385</v>
      </c>
      <c r="E164" s="71" t="s">
        <v>392</v>
      </c>
      <c r="F164" s="72" t="s">
        <v>335</v>
      </c>
      <c r="G164" s="90">
        <v>19</v>
      </c>
      <c r="H164" s="16"/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74">
        <v>-1</v>
      </c>
      <c r="T164" s="74">
        <v>1</v>
      </c>
      <c r="U164" s="74">
        <v>0</v>
      </c>
      <c r="V164" s="74">
        <v>0</v>
      </c>
      <c r="W164" s="74">
        <v>0</v>
      </c>
      <c r="X164" s="74">
        <v>0</v>
      </c>
      <c r="Y164" s="74">
        <v>0</v>
      </c>
      <c r="Z164" s="46">
        <v>0</v>
      </c>
      <c r="AA164" s="47">
        <f t="shared" si="15"/>
        <v>2</v>
      </c>
    </row>
    <row r="165" spans="1:27" ht="12.75" customHeight="1" x14ac:dyDescent="0.25">
      <c r="A165" s="67" t="s">
        <v>357</v>
      </c>
      <c r="B165" s="68" t="s">
        <v>358</v>
      </c>
      <c r="C165" s="69" t="s">
        <v>384</v>
      </c>
      <c r="D165" s="70" t="s">
        <v>385</v>
      </c>
      <c r="E165" s="71" t="s">
        <v>393</v>
      </c>
      <c r="F165" s="72" t="s">
        <v>335</v>
      </c>
      <c r="G165" s="90">
        <v>19</v>
      </c>
      <c r="H165" s="16"/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0.5</v>
      </c>
      <c r="Q165" s="74">
        <v>0.5</v>
      </c>
      <c r="R165" s="74">
        <v>0</v>
      </c>
      <c r="S165" s="74">
        <v>0</v>
      </c>
      <c r="T165" s="74">
        <v>0</v>
      </c>
      <c r="U165" s="74">
        <v>0</v>
      </c>
      <c r="V165" s="74">
        <v>0</v>
      </c>
      <c r="W165" s="74">
        <v>0</v>
      </c>
      <c r="X165" s="74">
        <v>0</v>
      </c>
      <c r="Y165" s="74">
        <v>0</v>
      </c>
      <c r="Z165" s="46">
        <v>1</v>
      </c>
      <c r="AA165" s="47">
        <f t="shared" si="15"/>
        <v>2</v>
      </c>
    </row>
    <row r="166" spans="1:27" ht="12.75" customHeight="1" x14ac:dyDescent="0.25">
      <c r="A166" s="67" t="s">
        <v>360</v>
      </c>
      <c r="B166" s="68" t="s">
        <v>361</v>
      </c>
      <c r="C166" s="69" t="s">
        <v>384</v>
      </c>
      <c r="D166" s="70" t="s">
        <v>385</v>
      </c>
      <c r="E166" s="71" t="s">
        <v>394</v>
      </c>
      <c r="F166" s="72" t="s">
        <v>335</v>
      </c>
      <c r="G166" s="90">
        <v>19</v>
      </c>
      <c r="H166" s="16"/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74">
        <v>0</v>
      </c>
      <c r="T166" s="74">
        <v>0.5</v>
      </c>
      <c r="U166" s="74">
        <v>0</v>
      </c>
      <c r="V166" s="74">
        <v>0</v>
      </c>
      <c r="W166" s="74">
        <v>0</v>
      </c>
      <c r="X166" s="74">
        <v>0</v>
      </c>
      <c r="Y166" s="74">
        <v>0</v>
      </c>
      <c r="Z166" s="46">
        <v>0.5</v>
      </c>
      <c r="AA166" s="47">
        <f t="shared" si="15"/>
        <v>1</v>
      </c>
    </row>
    <row r="167" spans="1:27" ht="12.75" customHeight="1" x14ac:dyDescent="0.25">
      <c r="A167" s="67" t="s">
        <v>363</v>
      </c>
      <c r="B167" s="68" t="s">
        <v>364</v>
      </c>
      <c r="C167" s="69" t="s">
        <v>384</v>
      </c>
      <c r="D167" s="70" t="s">
        <v>385</v>
      </c>
      <c r="E167" s="71" t="s">
        <v>395</v>
      </c>
      <c r="F167" s="72" t="s">
        <v>335</v>
      </c>
      <c r="G167" s="90">
        <v>19</v>
      </c>
      <c r="H167" s="16"/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0.5</v>
      </c>
      <c r="U167" s="74">
        <v>0</v>
      </c>
      <c r="V167" s="74">
        <v>0</v>
      </c>
      <c r="W167" s="74">
        <v>0</v>
      </c>
      <c r="X167" s="74">
        <v>0</v>
      </c>
      <c r="Y167" s="74">
        <v>0</v>
      </c>
      <c r="Z167" s="46">
        <v>0.5</v>
      </c>
      <c r="AA167" s="47">
        <f t="shared" si="15"/>
        <v>1</v>
      </c>
    </row>
    <row r="168" spans="1:27" ht="12.75" customHeight="1" x14ac:dyDescent="0.25">
      <c r="A168" s="54" t="s">
        <v>396</v>
      </c>
      <c r="B168" s="55" t="s">
        <v>397</v>
      </c>
      <c r="C168" s="56" t="s">
        <v>396</v>
      </c>
      <c r="D168" s="57" t="s">
        <v>397</v>
      </c>
      <c r="E168" s="81" t="s">
        <v>398</v>
      </c>
      <c r="F168" s="59" t="s">
        <v>399</v>
      </c>
      <c r="G168" s="60">
        <v>20</v>
      </c>
      <c r="H168" s="16"/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6">
        <v>0</v>
      </c>
      <c r="AA168" s="47">
        <f t="shared" si="15"/>
        <v>0</v>
      </c>
    </row>
    <row r="169" spans="1:27" ht="12.75" customHeight="1" x14ac:dyDescent="0.25">
      <c r="A169" s="54" t="s">
        <v>400</v>
      </c>
      <c r="B169" s="55" t="s">
        <v>401</v>
      </c>
      <c r="C169" s="56" t="s">
        <v>400</v>
      </c>
      <c r="D169" s="57" t="s">
        <v>401</v>
      </c>
      <c r="E169" s="81" t="s">
        <v>402</v>
      </c>
      <c r="F169" s="59" t="s">
        <v>399</v>
      </c>
      <c r="G169" s="60">
        <v>20</v>
      </c>
      <c r="H169" s="16"/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6">
        <v>0</v>
      </c>
      <c r="AA169" s="47">
        <f t="shared" si="15"/>
        <v>0</v>
      </c>
    </row>
    <row r="170" spans="1:27" ht="12.75" customHeight="1" x14ac:dyDescent="0.25">
      <c r="A170" s="54" t="s">
        <v>403</v>
      </c>
      <c r="B170" s="55" t="s">
        <v>404</v>
      </c>
      <c r="C170" s="56" t="s">
        <v>403</v>
      </c>
      <c r="D170" s="57" t="s">
        <v>405</v>
      </c>
      <c r="E170" s="81" t="s">
        <v>406</v>
      </c>
      <c r="F170" s="59" t="s">
        <v>399</v>
      </c>
      <c r="G170" s="60">
        <v>20</v>
      </c>
      <c r="H170" s="16"/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6">
        <v>0</v>
      </c>
      <c r="AA170" s="47">
        <f t="shared" si="15"/>
        <v>0</v>
      </c>
    </row>
    <row r="171" spans="1:27" ht="12.75" customHeight="1" x14ac:dyDescent="0.25">
      <c r="A171" s="54" t="s">
        <v>407</v>
      </c>
      <c r="B171" s="55" t="s">
        <v>408</v>
      </c>
      <c r="C171" s="56" t="s">
        <v>407</v>
      </c>
      <c r="D171" s="57" t="s">
        <v>408</v>
      </c>
      <c r="E171" s="81" t="s">
        <v>409</v>
      </c>
      <c r="F171" s="59" t="s">
        <v>399</v>
      </c>
      <c r="G171" s="60">
        <v>20</v>
      </c>
      <c r="H171" s="16"/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6">
        <v>0</v>
      </c>
      <c r="AA171" s="47">
        <f t="shared" si="15"/>
        <v>0</v>
      </c>
    </row>
    <row r="172" spans="1:27" ht="12.75" customHeight="1" x14ac:dyDescent="0.25">
      <c r="A172" s="54" t="s">
        <v>410</v>
      </c>
      <c r="B172" s="55" t="s">
        <v>411</v>
      </c>
      <c r="C172" s="56" t="s">
        <v>410</v>
      </c>
      <c r="D172" s="57" t="s">
        <v>411</v>
      </c>
      <c r="E172" s="81" t="s">
        <v>412</v>
      </c>
      <c r="F172" s="59" t="s">
        <v>399</v>
      </c>
      <c r="G172" s="60">
        <v>20</v>
      </c>
      <c r="H172" s="16"/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6">
        <v>0</v>
      </c>
      <c r="AA172" s="47">
        <f t="shared" si="15"/>
        <v>0</v>
      </c>
    </row>
    <row r="173" spans="1:27" ht="12.75" customHeight="1" x14ac:dyDescent="0.25">
      <c r="A173" s="54" t="s">
        <v>413</v>
      </c>
      <c r="B173" s="55" t="s">
        <v>414</v>
      </c>
      <c r="C173" s="56" t="s">
        <v>413</v>
      </c>
      <c r="D173" s="57" t="s">
        <v>414</v>
      </c>
      <c r="E173" s="81" t="s">
        <v>415</v>
      </c>
      <c r="F173" s="59" t="s">
        <v>399</v>
      </c>
      <c r="G173" s="60">
        <v>20</v>
      </c>
      <c r="H173" s="16"/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6">
        <v>0</v>
      </c>
      <c r="AA173" s="47">
        <f t="shared" si="15"/>
        <v>0</v>
      </c>
    </row>
    <row r="174" spans="1:27" ht="12.75" customHeight="1" x14ac:dyDescent="0.25">
      <c r="A174" s="67" t="s">
        <v>396</v>
      </c>
      <c r="B174" s="68" t="s">
        <v>397</v>
      </c>
      <c r="C174" s="69" t="s">
        <v>416</v>
      </c>
      <c r="D174" s="87" t="s">
        <v>417</v>
      </c>
      <c r="E174" s="71" t="str">
        <f t="shared" ref="E174:E179" si="16">C174&amp;A174</f>
        <v>U085T007</v>
      </c>
      <c r="F174" s="72" t="s">
        <v>399</v>
      </c>
      <c r="G174" s="90">
        <v>20</v>
      </c>
      <c r="H174" s="16"/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74">
        <v>0</v>
      </c>
      <c r="T174" s="74">
        <v>0</v>
      </c>
      <c r="U174" s="74">
        <v>0</v>
      </c>
      <c r="V174" s="74">
        <v>0</v>
      </c>
      <c r="W174" s="74">
        <v>0</v>
      </c>
      <c r="X174" s="74">
        <v>0</v>
      </c>
      <c r="Y174" s="74">
        <v>0</v>
      </c>
      <c r="Z174" s="46">
        <v>0</v>
      </c>
      <c r="AA174" s="47">
        <f t="shared" si="15"/>
        <v>0</v>
      </c>
    </row>
    <row r="175" spans="1:27" ht="12.75" customHeight="1" x14ac:dyDescent="0.25">
      <c r="A175" s="67" t="s">
        <v>400</v>
      </c>
      <c r="B175" s="68" t="s">
        <v>401</v>
      </c>
      <c r="C175" s="69" t="s">
        <v>416</v>
      </c>
      <c r="D175" s="87" t="s">
        <v>417</v>
      </c>
      <c r="E175" s="71" t="str">
        <f t="shared" si="16"/>
        <v>U085T018</v>
      </c>
      <c r="F175" s="72" t="s">
        <v>399</v>
      </c>
      <c r="G175" s="90">
        <v>20</v>
      </c>
      <c r="H175" s="16"/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v>0</v>
      </c>
      <c r="V175" s="74">
        <v>0</v>
      </c>
      <c r="W175" s="74">
        <v>0</v>
      </c>
      <c r="X175" s="74">
        <v>0</v>
      </c>
      <c r="Y175" s="74">
        <v>0</v>
      </c>
      <c r="Z175" s="46">
        <v>0</v>
      </c>
      <c r="AA175" s="47">
        <f t="shared" si="15"/>
        <v>0</v>
      </c>
    </row>
    <row r="176" spans="1:27" ht="12.75" customHeight="1" x14ac:dyDescent="0.25">
      <c r="A176" s="67" t="s">
        <v>407</v>
      </c>
      <c r="B176" s="68" t="s">
        <v>408</v>
      </c>
      <c r="C176" s="69" t="s">
        <v>416</v>
      </c>
      <c r="D176" s="87" t="s">
        <v>408</v>
      </c>
      <c r="E176" s="88" t="str">
        <f t="shared" si="16"/>
        <v>U085T128</v>
      </c>
      <c r="F176" s="89" t="s">
        <v>399</v>
      </c>
      <c r="G176" s="90">
        <v>20</v>
      </c>
      <c r="H176" s="16"/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0</v>
      </c>
      <c r="V176" s="74">
        <v>0</v>
      </c>
      <c r="W176" s="74">
        <v>0</v>
      </c>
      <c r="X176" s="74">
        <v>0</v>
      </c>
      <c r="Y176" s="74">
        <v>0</v>
      </c>
      <c r="Z176" s="46">
        <v>0</v>
      </c>
      <c r="AA176" s="47">
        <f t="shared" si="15"/>
        <v>0</v>
      </c>
    </row>
    <row r="177" spans="1:27" ht="12.75" customHeight="1" x14ac:dyDescent="0.25">
      <c r="A177" s="67" t="s">
        <v>413</v>
      </c>
      <c r="B177" s="68" t="s">
        <v>414</v>
      </c>
      <c r="C177" s="69" t="s">
        <v>416</v>
      </c>
      <c r="D177" s="87" t="s">
        <v>414</v>
      </c>
      <c r="E177" s="88" t="str">
        <f t="shared" si="16"/>
        <v>U085T187</v>
      </c>
      <c r="F177" s="89" t="s">
        <v>399</v>
      </c>
      <c r="G177" s="90">
        <v>20</v>
      </c>
      <c r="H177" s="16"/>
      <c r="I177" s="74">
        <v>0</v>
      </c>
      <c r="J177" s="74">
        <v>1.3000000000000007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0</v>
      </c>
      <c r="V177" s="74">
        <v>0</v>
      </c>
      <c r="W177" s="74">
        <v>0</v>
      </c>
      <c r="X177" s="74">
        <v>0</v>
      </c>
      <c r="Y177" s="74">
        <v>0</v>
      </c>
      <c r="Z177" s="46">
        <v>1.3000000000000114</v>
      </c>
      <c r="AA177" s="47">
        <f t="shared" si="15"/>
        <v>1</v>
      </c>
    </row>
    <row r="178" spans="1:27" ht="12.75" customHeight="1" x14ac:dyDescent="0.25">
      <c r="A178" s="82" t="s">
        <v>403</v>
      </c>
      <c r="B178" s="92" t="s">
        <v>404</v>
      </c>
      <c r="C178" s="69" t="s">
        <v>418</v>
      </c>
      <c r="D178" s="87" t="s">
        <v>419</v>
      </c>
      <c r="E178" s="88" t="str">
        <f t="shared" si="16"/>
        <v>U088T068</v>
      </c>
      <c r="F178" s="89" t="s">
        <v>399</v>
      </c>
      <c r="G178" s="90">
        <v>20</v>
      </c>
      <c r="H178" s="16"/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0</v>
      </c>
      <c r="U178" s="74">
        <v>0</v>
      </c>
      <c r="V178" s="74">
        <v>0</v>
      </c>
      <c r="W178" s="74">
        <v>0</v>
      </c>
      <c r="X178" s="74">
        <v>0</v>
      </c>
      <c r="Y178" s="74">
        <v>0</v>
      </c>
      <c r="Z178" s="46">
        <v>0</v>
      </c>
      <c r="AA178" s="47">
        <f t="shared" si="15"/>
        <v>0</v>
      </c>
    </row>
    <row r="179" spans="1:27" ht="12.75" customHeight="1" x14ac:dyDescent="0.25">
      <c r="A179" s="82" t="s">
        <v>410</v>
      </c>
      <c r="B179" s="92" t="s">
        <v>411</v>
      </c>
      <c r="C179" s="69" t="s">
        <v>418</v>
      </c>
      <c r="D179" s="87" t="s">
        <v>419</v>
      </c>
      <c r="E179" s="88" t="str">
        <f t="shared" si="16"/>
        <v>U088T165</v>
      </c>
      <c r="F179" s="89" t="s">
        <v>399</v>
      </c>
      <c r="G179" s="90">
        <v>20</v>
      </c>
      <c r="H179" s="16"/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74">
        <v>0</v>
      </c>
      <c r="T179" s="74">
        <v>0</v>
      </c>
      <c r="U179" s="74">
        <v>0</v>
      </c>
      <c r="V179" s="74">
        <v>0</v>
      </c>
      <c r="W179" s="74">
        <v>0</v>
      </c>
      <c r="X179" s="74">
        <v>0</v>
      </c>
      <c r="Y179" s="74">
        <v>0</v>
      </c>
      <c r="Z179" s="46">
        <v>0</v>
      </c>
      <c r="AA179" s="47">
        <f t="shared" si="15"/>
        <v>0</v>
      </c>
    </row>
    <row r="180" spans="1:27" ht="12.75" customHeight="1" x14ac:dyDescent="0.25">
      <c r="A180" s="54" t="s">
        <v>420</v>
      </c>
      <c r="B180" s="55" t="s">
        <v>399</v>
      </c>
      <c r="C180" s="56" t="s">
        <v>420</v>
      </c>
      <c r="D180" s="57" t="s">
        <v>399</v>
      </c>
      <c r="E180" s="81" t="s">
        <v>421</v>
      </c>
      <c r="F180" s="59" t="s">
        <v>399</v>
      </c>
      <c r="G180" s="60">
        <v>21</v>
      </c>
      <c r="H180" s="16"/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6">
        <v>0</v>
      </c>
      <c r="AA180" s="47">
        <f t="shared" si="15"/>
        <v>0</v>
      </c>
    </row>
    <row r="181" spans="1:27" ht="12.75" customHeight="1" x14ac:dyDescent="0.25">
      <c r="A181" s="54" t="s">
        <v>422</v>
      </c>
      <c r="B181" s="55" t="s">
        <v>423</v>
      </c>
      <c r="C181" s="56" t="s">
        <v>422</v>
      </c>
      <c r="D181" s="57" t="s">
        <v>423</v>
      </c>
      <c r="E181" s="81" t="s">
        <v>424</v>
      </c>
      <c r="F181" s="59" t="s">
        <v>399</v>
      </c>
      <c r="G181" s="60">
        <v>21</v>
      </c>
      <c r="H181" s="16"/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6">
        <v>0</v>
      </c>
      <c r="AA181" s="47">
        <f t="shared" si="15"/>
        <v>0</v>
      </c>
    </row>
    <row r="182" spans="1:27" ht="12.75" customHeight="1" x14ac:dyDescent="0.25">
      <c r="A182" s="54" t="s">
        <v>425</v>
      </c>
      <c r="B182" s="55" t="s">
        <v>426</v>
      </c>
      <c r="C182" s="56" t="s">
        <v>425</v>
      </c>
      <c r="D182" s="57" t="s">
        <v>426</v>
      </c>
      <c r="E182" s="81" t="s">
        <v>427</v>
      </c>
      <c r="F182" s="59" t="s">
        <v>399</v>
      </c>
      <c r="G182" s="60">
        <v>21</v>
      </c>
      <c r="H182" s="16"/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6">
        <v>0</v>
      </c>
      <c r="AA182" s="47">
        <f t="shared" si="15"/>
        <v>0</v>
      </c>
    </row>
    <row r="183" spans="1:27" ht="12.75" customHeight="1" x14ac:dyDescent="0.25">
      <c r="A183" s="82" t="s">
        <v>420</v>
      </c>
      <c r="B183" s="92" t="s">
        <v>399</v>
      </c>
      <c r="C183" s="69" t="s">
        <v>428</v>
      </c>
      <c r="D183" s="87" t="s">
        <v>429</v>
      </c>
      <c r="E183" s="88" t="str">
        <f>C183&amp;A183</f>
        <v>U089T078</v>
      </c>
      <c r="F183" s="89" t="s">
        <v>399</v>
      </c>
      <c r="G183" s="90">
        <v>21</v>
      </c>
      <c r="H183" s="40"/>
      <c r="I183" s="74">
        <v>0</v>
      </c>
      <c r="J183" s="74">
        <v>0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  <c r="Q183" s="74">
        <v>0</v>
      </c>
      <c r="R183" s="74">
        <v>0</v>
      </c>
      <c r="S183" s="74">
        <v>0</v>
      </c>
      <c r="T183" s="74">
        <v>0</v>
      </c>
      <c r="U183" s="74">
        <v>0</v>
      </c>
      <c r="V183" s="74">
        <v>0</v>
      </c>
      <c r="W183" s="74">
        <v>0</v>
      </c>
      <c r="X183" s="74">
        <v>0</v>
      </c>
      <c r="Y183" s="74">
        <v>0</v>
      </c>
      <c r="Z183" s="46">
        <v>0</v>
      </c>
      <c r="AA183" s="47">
        <f t="shared" si="15"/>
        <v>0</v>
      </c>
    </row>
    <row r="184" spans="1:27" ht="12.75" customHeight="1" x14ac:dyDescent="0.25">
      <c r="A184" s="82" t="s">
        <v>422</v>
      </c>
      <c r="B184" s="92" t="s">
        <v>423</v>
      </c>
      <c r="C184" s="69" t="s">
        <v>428</v>
      </c>
      <c r="D184" s="87" t="s">
        <v>429</v>
      </c>
      <c r="E184" s="88" t="str">
        <f>C184&amp;A184</f>
        <v>U089T095</v>
      </c>
      <c r="F184" s="89" t="s">
        <v>399</v>
      </c>
      <c r="G184" s="90">
        <v>21</v>
      </c>
      <c r="H184" s="40"/>
      <c r="I184" s="74">
        <v>0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  <c r="Q184" s="74">
        <v>0</v>
      </c>
      <c r="R184" s="74">
        <v>0</v>
      </c>
      <c r="S184" s="74">
        <v>0</v>
      </c>
      <c r="T184" s="74">
        <v>0</v>
      </c>
      <c r="U184" s="74">
        <v>0</v>
      </c>
      <c r="V184" s="74">
        <v>0</v>
      </c>
      <c r="W184" s="74">
        <v>0</v>
      </c>
      <c r="X184" s="74">
        <v>0</v>
      </c>
      <c r="Y184" s="74">
        <v>0</v>
      </c>
      <c r="Z184" s="46">
        <v>0</v>
      </c>
      <c r="AA184" s="47">
        <f t="shared" si="15"/>
        <v>0</v>
      </c>
    </row>
    <row r="185" spans="1:27" ht="12.75" customHeight="1" x14ac:dyDescent="0.25">
      <c r="A185" s="82" t="s">
        <v>425</v>
      </c>
      <c r="B185" s="92" t="s">
        <v>426</v>
      </c>
      <c r="C185" s="69" t="s">
        <v>428</v>
      </c>
      <c r="D185" s="87" t="s">
        <v>429</v>
      </c>
      <c r="E185" s="88" t="str">
        <f>C185&amp;A185</f>
        <v>U089T204</v>
      </c>
      <c r="F185" s="89" t="s">
        <v>399</v>
      </c>
      <c r="G185" s="90">
        <v>21</v>
      </c>
      <c r="H185" s="40"/>
      <c r="I185" s="74">
        <v>0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  <c r="Q185" s="74">
        <v>0</v>
      </c>
      <c r="R185" s="74">
        <v>0</v>
      </c>
      <c r="S185" s="74">
        <v>0</v>
      </c>
      <c r="T185" s="74">
        <v>0</v>
      </c>
      <c r="U185" s="74">
        <v>0</v>
      </c>
      <c r="V185" s="74">
        <v>0</v>
      </c>
      <c r="W185" s="74">
        <v>0</v>
      </c>
      <c r="X185" s="74">
        <v>0</v>
      </c>
      <c r="Y185" s="74">
        <v>0</v>
      </c>
      <c r="Z185" s="46">
        <v>0</v>
      </c>
      <c r="AA185" s="47">
        <f t="shared" si="15"/>
        <v>0</v>
      </c>
    </row>
    <row r="186" spans="1:27" ht="12.75" customHeight="1" x14ac:dyDescent="0.25">
      <c r="A186" s="54" t="s">
        <v>430</v>
      </c>
      <c r="B186" s="55" t="s">
        <v>431</v>
      </c>
      <c r="C186" s="56" t="s">
        <v>430</v>
      </c>
      <c r="D186" s="57" t="s">
        <v>431</v>
      </c>
      <c r="E186" s="81" t="s">
        <v>432</v>
      </c>
      <c r="F186" s="59" t="s">
        <v>399</v>
      </c>
      <c r="G186" s="60">
        <v>22</v>
      </c>
      <c r="H186" s="16"/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-1</v>
      </c>
      <c r="V186" s="45">
        <v>1</v>
      </c>
      <c r="W186" s="45">
        <v>0</v>
      </c>
      <c r="X186" s="45">
        <v>0</v>
      </c>
      <c r="Y186" s="45">
        <v>0</v>
      </c>
      <c r="Z186" s="46">
        <v>0</v>
      </c>
      <c r="AA186" s="47">
        <f t="shared" si="15"/>
        <v>2</v>
      </c>
    </row>
    <row r="187" spans="1:27" ht="12.75" customHeight="1" x14ac:dyDescent="0.25">
      <c r="A187" s="54" t="s">
        <v>433</v>
      </c>
      <c r="B187" s="55" t="s">
        <v>434</v>
      </c>
      <c r="C187" s="56" t="s">
        <v>433</v>
      </c>
      <c r="D187" s="57" t="s">
        <v>434</v>
      </c>
      <c r="E187" s="81" t="s">
        <v>435</v>
      </c>
      <c r="F187" s="59" t="s">
        <v>399</v>
      </c>
      <c r="G187" s="60">
        <v>22</v>
      </c>
      <c r="H187" s="16"/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6">
        <v>0</v>
      </c>
      <c r="AA187" s="47">
        <f t="shared" si="15"/>
        <v>0</v>
      </c>
    </row>
    <row r="188" spans="1:27" ht="12.75" customHeight="1" x14ac:dyDescent="0.25">
      <c r="A188" s="54" t="s">
        <v>436</v>
      </c>
      <c r="B188" s="55" t="s">
        <v>437</v>
      </c>
      <c r="C188" s="56" t="s">
        <v>436</v>
      </c>
      <c r="D188" s="57" t="s">
        <v>437</v>
      </c>
      <c r="E188" s="81" t="s">
        <v>438</v>
      </c>
      <c r="F188" s="59" t="s">
        <v>399</v>
      </c>
      <c r="G188" s="60">
        <v>22</v>
      </c>
      <c r="H188" s="16"/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6">
        <v>0</v>
      </c>
      <c r="AA188" s="47">
        <f t="shared" si="15"/>
        <v>0</v>
      </c>
    </row>
    <row r="189" spans="1:27" ht="12.75" customHeight="1" x14ac:dyDescent="0.25">
      <c r="A189" s="54" t="s">
        <v>439</v>
      </c>
      <c r="B189" s="55" t="s">
        <v>440</v>
      </c>
      <c r="C189" s="56" t="s">
        <v>439</v>
      </c>
      <c r="D189" s="57" t="s">
        <v>440</v>
      </c>
      <c r="E189" s="81" t="s">
        <v>441</v>
      </c>
      <c r="F189" s="59" t="s">
        <v>399</v>
      </c>
      <c r="G189" s="60">
        <v>23</v>
      </c>
      <c r="H189" s="16"/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0</v>
      </c>
      <c r="U189" s="45">
        <v>0</v>
      </c>
      <c r="V189" s="45">
        <v>0</v>
      </c>
      <c r="W189" s="45">
        <v>0</v>
      </c>
      <c r="X189" s="45">
        <v>0</v>
      </c>
      <c r="Y189" s="45">
        <v>0</v>
      </c>
      <c r="Z189" s="46">
        <v>0</v>
      </c>
      <c r="AA189" s="47">
        <f t="shared" si="15"/>
        <v>0</v>
      </c>
    </row>
    <row r="190" spans="1:27" ht="12.75" customHeight="1" x14ac:dyDescent="0.25">
      <c r="A190" s="54" t="s">
        <v>442</v>
      </c>
      <c r="B190" s="55" t="s">
        <v>443</v>
      </c>
      <c r="C190" s="56" t="s">
        <v>442</v>
      </c>
      <c r="D190" s="57" t="s">
        <v>443</v>
      </c>
      <c r="E190" s="81" t="s">
        <v>444</v>
      </c>
      <c r="F190" s="59" t="s">
        <v>399</v>
      </c>
      <c r="G190" s="60">
        <v>23</v>
      </c>
      <c r="H190" s="16"/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5">
        <v>0</v>
      </c>
      <c r="U190" s="45">
        <v>0</v>
      </c>
      <c r="V190" s="45">
        <v>0</v>
      </c>
      <c r="W190" s="45">
        <v>0</v>
      </c>
      <c r="X190" s="45">
        <v>0</v>
      </c>
      <c r="Y190" s="45">
        <v>0</v>
      </c>
      <c r="Z190" s="46">
        <v>0</v>
      </c>
      <c r="AA190" s="47">
        <f t="shared" si="15"/>
        <v>0</v>
      </c>
    </row>
    <row r="191" spans="1:27" ht="12.75" customHeight="1" x14ac:dyDescent="0.25">
      <c r="A191" s="54" t="s">
        <v>445</v>
      </c>
      <c r="B191" s="55" t="s">
        <v>446</v>
      </c>
      <c r="C191" s="56" t="s">
        <v>445</v>
      </c>
      <c r="D191" s="57" t="s">
        <v>446</v>
      </c>
      <c r="E191" s="81" t="s">
        <v>447</v>
      </c>
      <c r="F191" s="59" t="s">
        <v>399</v>
      </c>
      <c r="G191" s="60">
        <v>23</v>
      </c>
      <c r="H191" s="16"/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5">
        <v>0</v>
      </c>
      <c r="U191" s="45">
        <v>0</v>
      </c>
      <c r="V191" s="45">
        <v>0</v>
      </c>
      <c r="W191" s="45">
        <v>0</v>
      </c>
      <c r="X191" s="45">
        <v>0</v>
      </c>
      <c r="Y191" s="45">
        <v>0</v>
      </c>
      <c r="Z191" s="46">
        <v>0</v>
      </c>
      <c r="AA191" s="47">
        <f t="shared" si="15"/>
        <v>0</v>
      </c>
    </row>
    <row r="192" spans="1:27" ht="12.75" customHeight="1" x14ac:dyDescent="0.25">
      <c r="A192" s="82" t="s">
        <v>439</v>
      </c>
      <c r="B192" s="83" t="s">
        <v>440</v>
      </c>
      <c r="C192" s="84" t="s">
        <v>448</v>
      </c>
      <c r="D192" s="70" t="s">
        <v>449</v>
      </c>
      <c r="E192" s="85" t="s">
        <v>450</v>
      </c>
      <c r="F192" s="72" t="s">
        <v>399</v>
      </c>
      <c r="G192" s="73">
        <v>23</v>
      </c>
      <c r="H192" s="16"/>
      <c r="I192" s="74">
        <v>0</v>
      </c>
      <c r="J192" s="74">
        <v>1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74">
        <v>0</v>
      </c>
      <c r="T192" s="74">
        <v>0</v>
      </c>
      <c r="U192" s="74">
        <v>0</v>
      </c>
      <c r="V192" s="74">
        <v>0</v>
      </c>
      <c r="W192" s="74">
        <v>0</v>
      </c>
      <c r="X192" s="74">
        <v>0</v>
      </c>
      <c r="Y192" s="74">
        <v>0</v>
      </c>
      <c r="Z192" s="46">
        <v>1</v>
      </c>
      <c r="AA192" s="47">
        <f t="shared" si="15"/>
        <v>1</v>
      </c>
    </row>
    <row r="193" spans="1:27" ht="12.75" customHeight="1" x14ac:dyDescent="0.25">
      <c r="A193" s="82" t="s">
        <v>442</v>
      </c>
      <c r="B193" s="83" t="s">
        <v>443</v>
      </c>
      <c r="C193" s="84" t="s">
        <v>448</v>
      </c>
      <c r="D193" s="70" t="s">
        <v>449</v>
      </c>
      <c r="E193" s="85" t="s">
        <v>451</v>
      </c>
      <c r="F193" s="72" t="s">
        <v>399</v>
      </c>
      <c r="G193" s="73">
        <v>23</v>
      </c>
      <c r="H193" s="40"/>
      <c r="I193" s="74">
        <v>0</v>
      </c>
      <c r="J193" s="74">
        <v>1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  <c r="Q193" s="74">
        <v>0</v>
      </c>
      <c r="R193" s="74">
        <v>0</v>
      </c>
      <c r="S193" s="74">
        <v>0</v>
      </c>
      <c r="T193" s="74">
        <v>0</v>
      </c>
      <c r="U193" s="74">
        <v>0</v>
      </c>
      <c r="V193" s="74">
        <v>0</v>
      </c>
      <c r="W193" s="74">
        <v>0</v>
      </c>
      <c r="X193" s="74">
        <v>9.9999999999980105E-3</v>
      </c>
      <c r="Y193" s="74">
        <v>0</v>
      </c>
      <c r="Z193" s="46">
        <v>1.0099999999999909</v>
      </c>
      <c r="AA193" s="47">
        <f t="shared" si="15"/>
        <v>2</v>
      </c>
    </row>
    <row r="194" spans="1:27" ht="12.75" customHeight="1" x14ac:dyDescent="0.25">
      <c r="A194" s="82" t="s">
        <v>445</v>
      </c>
      <c r="B194" s="83" t="s">
        <v>446</v>
      </c>
      <c r="C194" s="84" t="s">
        <v>448</v>
      </c>
      <c r="D194" s="70" t="s">
        <v>449</v>
      </c>
      <c r="E194" s="85" t="s">
        <v>452</v>
      </c>
      <c r="F194" s="72" t="s">
        <v>399</v>
      </c>
      <c r="G194" s="73">
        <v>23</v>
      </c>
      <c r="H194" s="40"/>
      <c r="I194" s="74">
        <v>0</v>
      </c>
      <c r="J194" s="74">
        <v>0</v>
      </c>
      <c r="K194" s="74">
        <v>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  <c r="Q194" s="74">
        <v>0</v>
      </c>
      <c r="R194" s="74">
        <v>0</v>
      </c>
      <c r="S194" s="74">
        <v>0</v>
      </c>
      <c r="T194" s="74">
        <v>0</v>
      </c>
      <c r="U194" s="74">
        <v>0</v>
      </c>
      <c r="V194" s="74">
        <v>0</v>
      </c>
      <c r="W194" s="74">
        <v>0</v>
      </c>
      <c r="X194" s="74">
        <v>0</v>
      </c>
      <c r="Y194" s="74">
        <v>0</v>
      </c>
      <c r="Z194" s="46">
        <v>0</v>
      </c>
      <c r="AA194" s="47">
        <f t="shared" si="15"/>
        <v>0</v>
      </c>
    </row>
    <row r="195" spans="1:27" ht="12.75" customHeight="1" x14ac:dyDescent="0.25">
      <c r="A195" s="54" t="s">
        <v>453</v>
      </c>
      <c r="B195" s="55" t="s">
        <v>454</v>
      </c>
      <c r="C195" s="56" t="s">
        <v>453</v>
      </c>
      <c r="D195" s="57" t="s">
        <v>455</v>
      </c>
      <c r="E195" s="81" t="s">
        <v>456</v>
      </c>
      <c r="F195" s="59" t="s">
        <v>457</v>
      </c>
      <c r="G195" s="60">
        <v>24</v>
      </c>
      <c r="H195" s="16"/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6">
        <v>0</v>
      </c>
      <c r="AA195" s="47">
        <f t="shared" si="15"/>
        <v>0</v>
      </c>
    </row>
    <row r="196" spans="1:27" ht="12.75" customHeight="1" x14ac:dyDescent="0.25">
      <c r="A196" s="54" t="s">
        <v>458</v>
      </c>
      <c r="B196" s="55" t="s">
        <v>457</v>
      </c>
      <c r="C196" s="56" t="s">
        <v>458</v>
      </c>
      <c r="D196" s="57" t="s">
        <v>457</v>
      </c>
      <c r="E196" s="81" t="s">
        <v>459</v>
      </c>
      <c r="F196" s="59" t="s">
        <v>457</v>
      </c>
      <c r="G196" s="60">
        <v>24</v>
      </c>
      <c r="H196" s="16"/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6">
        <v>0</v>
      </c>
      <c r="AA196" s="47">
        <f t="shared" si="15"/>
        <v>0</v>
      </c>
    </row>
    <row r="197" spans="1:27" ht="12.75" customHeight="1" x14ac:dyDescent="0.25">
      <c r="A197" s="54" t="s">
        <v>460</v>
      </c>
      <c r="B197" s="55" t="s">
        <v>461</v>
      </c>
      <c r="C197" s="56" t="s">
        <v>460</v>
      </c>
      <c r="D197" s="57" t="s">
        <v>461</v>
      </c>
      <c r="E197" s="81" t="s">
        <v>462</v>
      </c>
      <c r="F197" s="59" t="s">
        <v>457</v>
      </c>
      <c r="G197" s="60">
        <v>24</v>
      </c>
      <c r="H197" s="16"/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46">
        <v>0</v>
      </c>
      <c r="AA197" s="47">
        <f t="shared" si="15"/>
        <v>0</v>
      </c>
    </row>
    <row r="198" spans="1:27" ht="12.75" customHeight="1" x14ac:dyDescent="0.25">
      <c r="A198" s="54" t="s">
        <v>463</v>
      </c>
      <c r="B198" s="55" t="s">
        <v>464</v>
      </c>
      <c r="C198" s="56" t="s">
        <v>463</v>
      </c>
      <c r="D198" s="57" t="s">
        <v>464</v>
      </c>
      <c r="E198" s="81" t="s">
        <v>465</v>
      </c>
      <c r="F198" s="59" t="s">
        <v>457</v>
      </c>
      <c r="G198" s="60">
        <v>24</v>
      </c>
      <c r="H198" s="16"/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6">
        <v>0</v>
      </c>
      <c r="AA198" s="47">
        <f t="shared" si="15"/>
        <v>0</v>
      </c>
    </row>
    <row r="199" spans="1:27" ht="12.75" customHeight="1" x14ac:dyDescent="0.25">
      <c r="A199" s="54" t="s">
        <v>466</v>
      </c>
      <c r="B199" s="93" t="s">
        <v>467</v>
      </c>
      <c r="C199" s="56" t="s">
        <v>466</v>
      </c>
      <c r="D199" s="57" t="s">
        <v>467</v>
      </c>
      <c r="E199" s="81" t="s">
        <v>468</v>
      </c>
      <c r="F199" s="59" t="s">
        <v>457</v>
      </c>
      <c r="G199" s="60">
        <v>24</v>
      </c>
      <c r="H199" s="16"/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  <c r="Z199" s="46">
        <v>0</v>
      </c>
      <c r="AA199" s="47">
        <f t="shared" si="15"/>
        <v>0</v>
      </c>
    </row>
    <row r="200" spans="1:27" x14ac:dyDescent="0.25">
      <c r="A200" s="82" t="s">
        <v>458</v>
      </c>
      <c r="B200" s="83" t="s">
        <v>457</v>
      </c>
      <c r="C200" s="69" t="s">
        <v>469</v>
      </c>
      <c r="D200" s="87" t="s">
        <v>470</v>
      </c>
      <c r="E200" s="71" t="str">
        <f>C200&amp;A200</f>
        <v>U066T084</v>
      </c>
      <c r="F200" s="72" t="s">
        <v>457</v>
      </c>
      <c r="G200" s="90">
        <v>24</v>
      </c>
      <c r="H200" s="16"/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  <c r="Q200" s="74">
        <v>0</v>
      </c>
      <c r="R200" s="74">
        <v>0</v>
      </c>
      <c r="S200" s="74">
        <v>0</v>
      </c>
      <c r="T200" s="74">
        <v>0</v>
      </c>
      <c r="U200" s="74">
        <v>0</v>
      </c>
      <c r="V200" s="74">
        <v>0</v>
      </c>
      <c r="W200" s="74">
        <v>0</v>
      </c>
      <c r="X200" s="74">
        <v>0</v>
      </c>
      <c r="Y200" s="74">
        <v>0</v>
      </c>
      <c r="Z200" s="46">
        <v>0</v>
      </c>
      <c r="AA200" s="47">
        <f t="shared" si="15"/>
        <v>0</v>
      </c>
    </row>
    <row r="201" spans="1:27" x14ac:dyDescent="0.25">
      <c r="A201" s="82" t="s">
        <v>460</v>
      </c>
      <c r="B201" s="83" t="s">
        <v>461</v>
      </c>
      <c r="C201" s="69" t="s">
        <v>469</v>
      </c>
      <c r="D201" s="87" t="s">
        <v>470</v>
      </c>
      <c r="E201" s="71" t="str">
        <f>C201&amp;A201</f>
        <v>U066T103</v>
      </c>
      <c r="F201" s="72" t="s">
        <v>457</v>
      </c>
      <c r="G201" s="90">
        <v>24</v>
      </c>
      <c r="H201" s="16"/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  <c r="Q201" s="74">
        <v>0</v>
      </c>
      <c r="R201" s="74">
        <v>0</v>
      </c>
      <c r="S201" s="74">
        <v>0</v>
      </c>
      <c r="T201" s="74">
        <v>0</v>
      </c>
      <c r="U201" s="74">
        <v>0</v>
      </c>
      <c r="V201" s="74">
        <v>0</v>
      </c>
      <c r="W201" s="74">
        <v>0</v>
      </c>
      <c r="X201" s="74">
        <v>0</v>
      </c>
      <c r="Y201" s="74">
        <v>0</v>
      </c>
      <c r="Z201" s="46">
        <v>0</v>
      </c>
      <c r="AA201" s="47">
        <f t="shared" si="15"/>
        <v>0</v>
      </c>
    </row>
    <row r="202" spans="1:27" ht="12.75" customHeight="1" x14ac:dyDescent="0.25">
      <c r="A202" s="82" t="s">
        <v>463</v>
      </c>
      <c r="B202" s="83" t="s">
        <v>464</v>
      </c>
      <c r="C202" s="69" t="s">
        <v>469</v>
      </c>
      <c r="D202" s="87" t="s">
        <v>470</v>
      </c>
      <c r="E202" s="71" t="str">
        <f>C202&amp;A202</f>
        <v>U066T143</v>
      </c>
      <c r="F202" s="72" t="s">
        <v>457</v>
      </c>
      <c r="G202" s="90">
        <v>24</v>
      </c>
      <c r="H202" s="16"/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  <c r="Q202" s="74">
        <v>0</v>
      </c>
      <c r="R202" s="74">
        <v>0</v>
      </c>
      <c r="S202" s="74">
        <v>0</v>
      </c>
      <c r="T202" s="74">
        <v>0</v>
      </c>
      <c r="U202" s="74">
        <v>0</v>
      </c>
      <c r="V202" s="74">
        <v>0</v>
      </c>
      <c r="W202" s="74">
        <v>0</v>
      </c>
      <c r="X202" s="74">
        <v>0</v>
      </c>
      <c r="Y202" s="74">
        <v>0</v>
      </c>
      <c r="Z202" s="46">
        <v>0</v>
      </c>
      <c r="AA202" s="47">
        <f t="shared" si="15"/>
        <v>0</v>
      </c>
    </row>
    <row r="203" spans="1:27" ht="12.75" customHeight="1" x14ac:dyDescent="0.25">
      <c r="A203" s="54" t="s">
        <v>471</v>
      </c>
      <c r="B203" s="55" t="s">
        <v>472</v>
      </c>
      <c r="C203" s="56" t="s">
        <v>471</v>
      </c>
      <c r="D203" s="57" t="s">
        <v>472</v>
      </c>
      <c r="E203" s="81" t="s">
        <v>473</v>
      </c>
      <c r="F203" s="59" t="s">
        <v>474</v>
      </c>
      <c r="G203" s="60">
        <v>25</v>
      </c>
      <c r="H203" s="16"/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46">
        <v>0</v>
      </c>
      <c r="AA203" s="47">
        <f t="shared" si="15"/>
        <v>0</v>
      </c>
    </row>
    <row r="204" spans="1:27" ht="12.75" customHeight="1" x14ac:dyDescent="0.25">
      <c r="A204" s="54" t="s">
        <v>475</v>
      </c>
      <c r="B204" s="55" t="s">
        <v>476</v>
      </c>
      <c r="C204" s="56" t="s">
        <v>475</v>
      </c>
      <c r="D204" s="57" t="s">
        <v>476</v>
      </c>
      <c r="E204" s="81" t="s">
        <v>477</v>
      </c>
      <c r="F204" s="59" t="s">
        <v>474</v>
      </c>
      <c r="G204" s="60">
        <v>25</v>
      </c>
      <c r="H204" s="16"/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-0.5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6">
        <v>-0.5</v>
      </c>
      <c r="AA204" s="47">
        <f t="shared" si="15"/>
        <v>1</v>
      </c>
    </row>
    <row r="205" spans="1:27" ht="12.75" customHeight="1" x14ac:dyDescent="0.25">
      <c r="A205" s="54" t="s">
        <v>478</v>
      </c>
      <c r="B205" s="55" t="s">
        <v>479</v>
      </c>
      <c r="C205" s="56" t="s">
        <v>478</v>
      </c>
      <c r="D205" s="57" t="s">
        <v>479</v>
      </c>
      <c r="E205" s="81" t="s">
        <v>480</v>
      </c>
      <c r="F205" s="59" t="s">
        <v>474</v>
      </c>
      <c r="G205" s="60">
        <v>25</v>
      </c>
      <c r="H205" s="16"/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  <c r="T205" s="45">
        <v>0</v>
      </c>
      <c r="U205" s="45">
        <v>0</v>
      </c>
      <c r="V205" s="45">
        <v>0</v>
      </c>
      <c r="W205" s="45">
        <v>0</v>
      </c>
      <c r="X205" s="45">
        <v>0</v>
      </c>
      <c r="Y205" s="45">
        <v>0</v>
      </c>
      <c r="Z205" s="46">
        <v>0</v>
      </c>
      <c r="AA205" s="47">
        <f t="shared" si="15"/>
        <v>0</v>
      </c>
    </row>
    <row r="206" spans="1:27" ht="12.75" customHeight="1" x14ac:dyDescent="0.25">
      <c r="A206" s="54" t="s">
        <v>481</v>
      </c>
      <c r="B206" s="55" t="s">
        <v>482</v>
      </c>
      <c r="C206" s="56" t="s">
        <v>481</v>
      </c>
      <c r="D206" s="57" t="s">
        <v>482</v>
      </c>
      <c r="E206" s="81" t="s">
        <v>483</v>
      </c>
      <c r="F206" s="59" t="s">
        <v>474</v>
      </c>
      <c r="G206" s="60">
        <v>25</v>
      </c>
      <c r="H206" s="16"/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6">
        <v>0</v>
      </c>
      <c r="AA206" s="47">
        <f t="shared" si="15"/>
        <v>0</v>
      </c>
    </row>
    <row r="207" spans="1:27" ht="12.75" customHeight="1" x14ac:dyDescent="0.25">
      <c r="A207" s="54" t="s">
        <v>484</v>
      </c>
      <c r="B207" s="55" t="s">
        <v>485</v>
      </c>
      <c r="C207" s="56" t="s">
        <v>484</v>
      </c>
      <c r="D207" s="57" t="s">
        <v>485</v>
      </c>
      <c r="E207" s="81" t="s">
        <v>486</v>
      </c>
      <c r="F207" s="59" t="s">
        <v>474</v>
      </c>
      <c r="G207" s="60">
        <v>25</v>
      </c>
      <c r="H207" s="16"/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5">
        <v>0</v>
      </c>
      <c r="U207" s="45">
        <v>0</v>
      </c>
      <c r="V207" s="45">
        <v>0</v>
      </c>
      <c r="W207" s="45">
        <v>0</v>
      </c>
      <c r="X207" s="45">
        <v>0</v>
      </c>
      <c r="Y207" s="45">
        <v>0</v>
      </c>
      <c r="Z207" s="46">
        <v>0</v>
      </c>
      <c r="AA207" s="47">
        <f t="shared" si="15"/>
        <v>0</v>
      </c>
    </row>
    <row r="208" spans="1:27" ht="12.75" customHeight="1" x14ac:dyDescent="0.25">
      <c r="A208" s="54" t="s">
        <v>487</v>
      </c>
      <c r="B208" s="55" t="s">
        <v>488</v>
      </c>
      <c r="C208" s="56" t="s">
        <v>487</v>
      </c>
      <c r="D208" s="57" t="s">
        <v>488</v>
      </c>
      <c r="E208" s="81" t="s">
        <v>489</v>
      </c>
      <c r="F208" s="59" t="s">
        <v>474</v>
      </c>
      <c r="G208" s="60">
        <v>25</v>
      </c>
      <c r="H208" s="16"/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6">
        <v>0</v>
      </c>
      <c r="AA208" s="47">
        <f t="shared" si="15"/>
        <v>0</v>
      </c>
    </row>
    <row r="209" spans="1:27" ht="12.75" customHeight="1" x14ac:dyDescent="0.25">
      <c r="A209" s="82" t="s">
        <v>471</v>
      </c>
      <c r="B209" s="83" t="s">
        <v>472</v>
      </c>
      <c r="C209" s="84" t="s">
        <v>490</v>
      </c>
      <c r="D209" s="70" t="s">
        <v>491</v>
      </c>
      <c r="E209" s="85" t="s">
        <v>492</v>
      </c>
      <c r="F209" s="72" t="s">
        <v>474</v>
      </c>
      <c r="G209" s="73">
        <v>25</v>
      </c>
      <c r="H209" s="16"/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74">
        <v>0</v>
      </c>
      <c r="T209" s="74">
        <v>0</v>
      </c>
      <c r="U209" s="74">
        <v>0</v>
      </c>
      <c r="V209" s="74">
        <v>0</v>
      </c>
      <c r="W209" s="74">
        <v>0</v>
      </c>
      <c r="X209" s="74">
        <v>0</v>
      </c>
      <c r="Y209" s="74">
        <v>0</v>
      </c>
      <c r="Z209" s="46">
        <v>0</v>
      </c>
      <c r="AA209" s="47">
        <f t="shared" ref="AA209:AA272" si="17">COUNTIF($I209:$Y209,"&lt;&gt;0")</f>
        <v>0</v>
      </c>
    </row>
    <row r="210" spans="1:27" ht="12.75" customHeight="1" x14ac:dyDescent="0.25">
      <c r="A210" s="82" t="s">
        <v>478</v>
      </c>
      <c r="B210" s="83" t="s">
        <v>479</v>
      </c>
      <c r="C210" s="84" t="s">
        <v>490</v>
      </c>
      <c r="D210" s="70" t="s">
        <v>491</v>
      </c>
      <c r="E210" s="85" t="s">
        <v>493</v>
      </c>
      <c r="F210" s="72" t="s">
        <v>474</v>
      </c>
      <c r="G210" s="73">
        <v>25</v>
      </c>
      <c r="H210" s="16"/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74">
        <v>0</v>
      </c>
      <c r="T210" s="74">
        <v>0</v>
      </c>
      <c r="U210" s="74">
        <v>0</v>
      </c>
      <c r="V210" s="74">
        <v>0</v>
      </c>
      <c r="W210" s="74">
        <v>0</v>
      </c>
      <c r="X210" s="74">
        <v>0</v>
      </c>
      <c r="Y210" s="74">
        <v>0</v>
      </c>
      <c r="Z210" s="46">
        <v>0</v>
      </c>
      <c r="AA210" s="47">
        <f t="shared" si="17"/>
        <v>0</v>
      </c>
    </row>
    <row r="211" spans="1:27" ht="12.75" customHeight="1" x14ac:dyDescent="0.25">
      <c r="A211" s="82" t="s">
        <v>481</v>
      </c>
      <c r="B211" s="83" t="s">
        <v>482</v>
      </c>
      <c r="C211" s="84" t="s">
        <v>490</v>
      </c>
      <c r="D211" s="70" t="s">
        <v>491</v>
      </c>
      <c r="E211" s="85" t="s">
        <v>494</v>
      </c>
      <c r="F211" s="72" t="s">
        <v>474</v>
      </c>
      <c r="G211" s="73">
        <v>25</v>
      </c>
      <c r="H211" s="16"/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74">
        <v>0</v>
      </c>
      <c r="T211" s="74">
        <v>0</v>
      </c>
      <c r="U211" s="74">
        <v>0</v>
      </c>
      <c r="V211" s="74">
        <v>0</v>
      </c>
      <c r="W211" s="74">
        <v>0</v>
      </c>
      <c r="X211" s="74">
        <v>0</v>
      </c>
      <c r="Y211" s="74">
        <v>0</v>
      </c>
      <c r="Z211" s="46">
        <v>0</v>
      </c>
      <c r="AA211" s="47">
        <f t="shared" si="17"/>
        <v>0</v>
      </c>
    </row>
    <row r="212" spans="1:27" ht="12.75" customHeight="1" x14ac:dyDescent="0.25">
      <c r="A212" s="82" t="s">
        <v>484</v>
      </c>
      <c r="B212" s="83" t="s">
        <v>485</v>
      </c>
      <c r="C212" s="84" t="s">
        <v>490</v>
      </c>
      <c r="D212" s="70" t="s">
        <v>491</v>
      </c>
      <c r="E212" s="85" t="s">
        <v>495</v>
      </c>
      <c r="F212" s="72" t="s">
        <v>474</v>
      </c>
      <c r="G212" s="73">
        <v>25</v>
      </c>
      <c r="H212" s="16"/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74">
        <v>0</v>
      </c>
      <c r="T212" s="74">
        <v>0</v>
      </c>
      <c r="U212" s="74">
        <v>0</v>
      </c>
      <c r="V212" s="74">
        <v>0</v>
      </c>
      <c r="W212" s="74">
        <v>0</v>
      </c>
      <c r="X212" s="74">
        <v>0</v>
      </c>
      <c r="Y212" s="74">
        <v>0</v>
      </c>
      <c r="Z212" s="46">
        <v>0</v>
      </c>
      <c r="AA212" s="47">
        <f t="shared" si="17"/>
        <v>0</v>
      </c>
    </row>
    <row r="213" spans="1:27" ht="12.75" customHeight="1" x14ac:dyDescent="0.25">
      <c r="A213" s="82" t="s">
        <v>487</v>
      </c>
      <c r="B213" s="83" t="s">
        <v>488</v>
      </c>
      <c r="C213" s="84" t="s">
        <v>490</v>
      </c>
      <c r="D213" s="70" t="s">
        <v>491</v>
      </c>
      <c r="E213" s="85" t="str">
        <f t="shared" ref="E213:E219" si="18">C213&amp;A213</f>
        <v>U058AT226</v>
      </c>
      <c r="F213" s="72" t="s">
        <v>474</v>
      </c>
      <c r="G213" s="73">
        <v>25</v>
      </c>
      <c r="H213" s="16"/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0</v>
      </c>
      <c r="T213" s="74">
        <v>0</v>
      </c>
      <c r="U213" s="74">
        <v>0</v>
      </c>
      <c r="V213" s="74">
        <v>0</v>
      </c>
      <c r="W213" s="74">
        <v>0</v>
      </c>
      <c r="X213" s="74">
        <v>0</v>
      </c>
      <c r="Y213" s="74">
        <v>0</v>
      </c>
      <c r="Z213" s="46">
        <v>0</v>
      </c>
      <c r="AA213" s="47">
        <f t="shared" si="17"/>
        <v>0</v>
      </c>
    </row>
    <row r="214" spans="1:27" ht="12.75" customHeight="1" x14ac:dyDescent="0.25">
      <c r="A214" s="67" t="s">
        <v>471</v>
      </c>
      <c r="B214" s="100" t="s">
        <v>472</v>
      </c>
      <c r="C214" s="69" t="s">
        <v>496</v>
      </c>
      <c r="D214" s="87" t="s">
        <v>497</v>
      </c>
      <c r="E214" s="88" t="str">
        <f t="shared" si="18"/>
        <v>U058BT014</v>
      </c>
      <c r="F214" s="89" t="s">
        <v>474</v>
      </c>
      <c r="G214" s="90">
        <v>25</v>
      </c>
      <c r="H214" s="40"/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74">
        <v>0</v>
      </c>
      <c r="T214" s="74">
        <v>0</v>
      </c>
      <c r="U214" s="74">
        <v>0</v>
      </c>
      <c r="V214" s="74">
        <v>0</v>
      </c>
      <c r="W214" s="74">
        <v>0</v>
      </c>
      <c r="X214" s="74">
        <v>0</v>
      </c>
      <c r="Y214" s="74">
        <v>0</v>
      </c>
      <c r="Z214" s="46">
        <v>0</v>
      </c>
      <c r="AA214" s="47">
        <f t="shared" si="17"/>
        <v>0</v>
      </c>
    </row>
    <row r="215" spans="1:27" ht="12.75" customHeight="1" x14ac:dyDescent="0.25">
      <c r="A215" s="67" t="s">
        <v>475</v>
      </c>
      <c r="B215" s="100" t="s">
        <v>476</v>
      </c>
      <c r="C215" s="69" t="s">
        <v>496</v>
      </c>
      <c r="D215" s="87" t="s">
        <v>497</v>
      </c>
      <c r="E215" s="88" t="str">
        <f t="shared" si="18"/>
        <v>U058BT040</v>
      </c>
      <c r="F215" s="89" t="s">
        <v>474</v>
      </c>
      <c r="G215" s="90">
        <v>25</v>
      </c>
      <c r="H215" s="40"/>
      <c r="I215" s="74">
        <v>0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  <c r="Q215" s="74">
        <v>0</v>
      </c>
      <c r="R215" s="74">
        <v>0</v>
      </c>
      <c r="S215" s="74">
        <v>0</v>
      </c>
      <c r="T215" s="74">
        <v>0</v>
      </c>
      <c r="U215" s="74">
        <v>-1</v>
      </c>
      <c r="V215" s="74">
        <v>1</v>
      </c>
      <c r="W215" s="74">
        <v>0</v>
      </c>
      <c r="X215" s="74">
        <v>0</v>
      </c>
      <c r="Y215" s="74">
        <v>0</v>
      </c>
      <c r="Z215" s="46">
        <v>0</v>
      </c>
      <c r="AA215" s="47">
        <f t="shared" si="17"/>
        <v>2</v>
      </c>
    </row>
    <row r="216" spans="1:27" ht="12.75" customHeight="1" x14ac:dyDescent="0.25">
      <c r="A216" s="67" t="s">
        <v>478</v>
      </c>
      <c r="B216" s="100" t="s">
        <v>479</v>
      </c>
      <c r="C216" s="69" t="s">
        <v>496</v>
      </c>
      <c r="D216" s="87" t="s">
        <v>497</v>
      </c>
      <c r="E216" s="88" t="str">
        <f t="shared" si="18"/>
        <v>U058BT066</v>
      </c>
      <c r="F216" s="89" t="s">
        <v>474</v>
      </c>
      <c r="G216" s="90">
        <v>25</v>
      </c>
      <c r="H216" s="40"/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  <c r="S216" s="74">
        <v>0</v>
      </c>
      <c r="T216" s="74">
        <v>0</v>
      </c>
      <c r="U216" s="74">
        <v>0</v>
      </c>
      <c r="V216" s="74">
        <v>0</v>
      </c>
      <c r="W216" s="74">
        <v>0</v>
      </c>
      <c r="X216" s="74">
        <v>0</v>
      </c>
      <c r="Y216" s="74">
        <v>0</v>
      </c>
      <c r="Z216" s="46">
        <v>0</v>
      </c>
      <c r="AA216" s="47">
        <f t="shared" si="17"/>
        <v>0</v>
      </c>
    </row>
    <row r="217" spans="1:27" ht="12.75" customHeight="1" x14ac:dyDescent="0.25">
      <c r="A217" s="67" t="s">
        <v>481</v>
      </c>
      <c r="B217" s="100" t="s">
        <v>482</v>
      </c>
      <c r="C217" s="69" t="s">
        <v>496</v>
      </c>
      <c r="D217" s="87" t="s">
        <v>497</v>
      </c>
      <c r="E217" s="88" t="str">
        <f t="shared" si="18"/>
        <v>U058BT100</v>
      </c>
      <c r="F217" s="89" t="s">
        <v>474</v>
      </c>
      <c r="G217" s="90">
        <v>25</v>
      </c>
      <c r="H217" s="40"/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  <c r="Q217" s="74">
        <v>0</v>
      </c>
      <c r="R217" s="74">
        <v>0</v>
      </c>
      <c r="S217" s="74">
        <v>0</v>
      </c>
      <c r="T217" s="74">
        <v>0</v>
      </c>
      <c r="U217" s="74">
        <v>0</v>
      </c>
      <c r="V217" s="74">
        <v>0</v>
      </c>
      <c r="W217" s="74">
        <v>0</v>
      </c>
      <c r="X217" s="74">
        <v>0</v>
      </c>
      <c r="Y217" s="74">
        <v>0</v>
      </c>
      <c r="Z217" s="46">
        <v>0</v>
      </c>
      <c r="AA217" s="47">
        <f t="shared" si="17"/>
        <v>0</v>
      </c>
    </row>
    <row r="218" spans="1:27" ht="12.75" customHeight="1" x14ac:dyDescent="0.25">
      <c r="A218" s="67" t="s">
        <v>484</v>
      </c>
      <c r="B218" s="100" t="s">
        <v>485</v>
      </c>
      <c r="C218" s="69" t="s">
        <v>496</v>
      </c>
      <c r="D218" s="87" t="s">
        <v>497</v>
      </c>
      <c r="E218" s="88" t="str">
        <f t="shared" si="18"/>
        <v>U058BT107</v>
      </c>
      <c r="F218" s="89" t="s">
        <v>474</v>
      </c>
      <c r="G218" s="90">
        <v>25</v>
      </c>
      <c r="H218" s="40"/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  <c r="Q218" s="74">
        <v>0</v>
      </c>
      <c r="R218" s="74">
        <v>0</v>
      </c>
      <c r="S218" s="74">
        <v>0</v>
      </c>
      <c r="T218" s="74">
        <v>0</v>
      </c>
      <c r="U218" s="74">
        <v>0</v>
      </c>
      <c r="V218" s="74">
        <v>0</v>
      </c>
      <c r="W218" s="74">
        <v>0</v>
      </c>
      <c r="X218" s="74">
        <v>0</v>
      </c>
      <c r="Y218" s="74">
        <v>0</v>
      </c>
      <c r="Z218" s="46">
        <v>0</v>
      </c>
      <c r="AA218" s="47">
        <f t="shared" si="17"/>
        <v>0</v>
      </c>
    </row>
    <row r="219" spans="1:27" ht="12.75" customHeight="1" x14ac:dyDescent="0.25">
      <c r="A219" s="67" t="s">
        <v>487</v>
      </c>
      <c r="B219" s="100" t="s">
        <v>488</v>
      </c>
      <c r="C219" s="69" t="s">
        <v>496</v>
      </c>
      <c r="D219" s="87" t="s">
        <v>497</v>
      </c>
      <c r="E219" s="88" t="str">
        <f t="shared" si="18"/>
        <v>U058BT226</v>
      </c>
      <c r="F219" s="89" t="s">
        <v>474</v>
      </c>
      <c r="G219" s="90">
        <v>25</v>
      </c>
      <c r="H219" s="40"/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  <c r="S219" s="74">
        <v>0</v>
      </c>
      <c r="T219" s="74">
        <v>0</v>
      </c>
      <c r="U219" s="74">
        <v>0</v>
      </c>
      <c r="V219" s="74">
        <v>0</v>
      </c>
      <c r="W219" s="74">
        <v>0</v>
      </c>
      <c r="X219" s="74">
        <v>0</v>
      </c>
      <c r="Y219" s="74">
        <v>0</v>
      </c>
      <c r="Z219" s="46">
        <v>0</v>
      </c>
      <c r="AA219" s="47">
        <f t="shared" si="17"/>
        <v>0</v>
      </c>
    </row>
    <row r="220" spans="1:27" ht="12.75" customHeight="1" x14ac:dyDescent="0.25">
      <c r="A220" s="54" t="s">
        <v>498</v>
      </c>
      <c r="B220" s="55" t="s">
        <v>499</v>
      </c>
      <c r="C220" s="56" t="s">
        <v>498</v>
      </c>
      <c r="D220" s="57" t="s">
        <v>499</v>
      </c>
      <c r="E220" s="81" t="s">
        <v>500</v>
      </c>
      <c r="F220" s="59" t="s">
        <v>474</v>
      </c>
      <c r="G220" s="60">
        <v>26</v>
      </c>
      <c r="H220" s="16"/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6">
        <v>0</v>
      </c>
      <c r="AA220" s="47">
        <f t="shared" si="17"/>
        <v>0</v>
      </c>
    </row>
    <row r="221" spans="1:27" ht="12.75" customHeight="1" x14ac:dyDescent="0.25">
      <c r="A221" s="54" t="s">
        <v>501</v>
      </c>
      <c r="B221" s="55" t="s">
        <v>502</v>
      </c>
      <c r="C221" s="56" t="s">
        <v>501</v>
      </c>
      <c r="D221" s="57" t="s">
        <v>502</v>
      </c>
      <c r="E221" s="81" t="s">
        <v>503</v>
      </c>
      <c r="F221" s="59" t="s">
        <v>474</v>
      </c>
      <c r="G221" s="60">
        <v>26</v>
      </c>
      <c r="H221" s="16"/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5">
        <v>0</v>
      </c>
      <c r="Y221" s="45">
        <v>0</v>
      </c>
      <c r="Z221" s="46">
        <v>0</v>
      </c>
      <c r="AA221" s="47">
        <f t="shared" si="17"/>
        <v>0</v>
      </c>
    </row>
    <row r="222" spans="1:27" ht="12.75" customHeight="1" x14ac:dyDescent="0.25">
      <c r="A222" s="54" t="s">
        <v>504</v>
      </c>
      <c r="B222" s="55" t="s">
        <v>505</v>
      </c>
      <c r="C222" s="56" t="s">
        <v>504</v>
      </c>
      <c r="D222" s="57" t="s">
        <v>505</v>
      </c>
      <c r="E222" s="81" t="s">
        <v>506</v>
      </c>
      <c r="F222" s="59" t="s">
        <v>474</v>
      </c>
      <c r="G222" s="60">
        <v>26</v>
      </c>
      <c r="H222" s="16"/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6">
        <v>0</v>
      </c>
      <c r="AA222" s="47">
        <f t="shared" si="17"/>
        <v>0</v>
      </c>
    </row>
    <row r="223" spans="1:27" ht="12.75" customHeight="1" x14ac:dyDescent="0.25">
      <c r="A223" s="82" t="s">
        <v>498</v>
      </c>
      <c r="B223" s="92" t="s">
        <v>499</v>
      </c>
      <c r="C223" s="69" t="s">
        <v>507</v>
      </c>
      <c r="D223" s="87" t="s">
        <v>508</v>
      </c>
      <c r="E223" s="88" t="str">
        <f>C223&amp;A223</f>
        <v>U090T067</v>
      </c>
      <c r="F223" s="89" t="s">
        <v>474</v>
      </c>
      <c r="G223" s="90">
        <v>26</v>
      </c>
      <c r="H223" s="16"/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74">
        <v>0</v>
      </c>
      <c r="T223" s="74">
        <v>0</v>
      </c>
      <c r="U223" s="74">
        <v>0</v>
      </c>
      <c r="V223" s="74">
        <v>0</v>
      </c>
      <c r="W223" s="74">
        <v>0</v>
      </c>
      <c r="X223" s="74">
        <v>0</v>
      </c>
      <c r="Y223" s="74">
        <v>0</v>
      </c>
      <c r="Z223" s="46">
        <v>0</v>
      </c>
      <c r="AA223" s="47">
        <f t="shared" si="17"/>
        <v>0</v>
      </c>
    </row>
    <row r="224" spans="1:27" ht="12.75" customHeight="1" x14ac:dyDescent="0.25">
      <c r="A224" s="82" t="s">
        <v>501</v>
      </c>
      <c r="B224" s="92" t="s">
        <v>502</v>
      </c>
      <c r="C224" s="69" t="s">
        <v>507</v>
      </c>
      <c r="D224" s="87" t="s">
        <v>508</v>
      </c>
      <c r="E224" s="88" t="str">
        <f>C224&amp;A224</f>
        <v>U090T132</v>
      </c>
      <c r="F224" s="89" t="s">
        <v>474</v>
      </c>
      <c r="G224" s="90">
        <v>26</v>
      </c>
      <c r="H224" s="16"/>
      <c r="I224" s="74">
        <v>0</v>
      </c>
      <c r="J224" s="74">
        <v>1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74">
        <v>0</v>
      </c>
      <c r="T224" s="74">
        <v>0</v>
      </c>
      <c r="U224" s="74">
        <v>0</v>
      </c>
      <c r="V224" s="74">
        <v>0</v>
      </c>
      <c r="W224" s="74">
        <v>0</v>
      </c>
      <c r="X224" s="74">
        <v>0</v>
      </c>
      <c r="Y224" s="74">
        <v>0</v>
      </c>
      <c r="Z224" s="46">
        <v>1</v>
      </c>
      <c r="AA224" s="47">
        <f t="shared" si="17"/>
        <v>1</v>
      </c>
    </row>
    <row r="225" spans="1:27" ht="12.75" customHeight="1" x14ac:dyDescent="0.25">
      <c r="A225" s="54" t="s">
        <v>509</v>
      </c>
      <c r="B225" s="55" t="s">
        <v>510</v>
      </c>
      <c r="C225" s="56" t="s">
        <v>509</v>
      </c>
      <c r="D225" s="57" t="s">
        <v>511</v>
      </c>
      <c r="E225" s="81" t="s">
        <v>512</v>
      </c>
      <c r="F225" s="59" t="s">
        <v>513</v>
      </c>
      <c r="G225" s="60">
        <v>27</v>
      </c>
      <c r="H225" s="16"/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6">
        <v>0</v>
      </c>
      <c r="AA225" s="47">
        <f t="shared" si="17"/>
        <v>0</v>
      </c>
    </row>
    <row r="226" spans="1:27" ht="12.75" customHeight="1" x14ac:dyDescent="0.25">
      <c r="A226" s="54" t="s">
        <v>514</v>
      </c>
      <c r="B226" s="55" t="s">
        <v>515</v>
      </c>
      <c r="C226" s="56" t="s">
        <v>514</v>
      </c>
      <c r="D226" s="57" t="s">
        <v>515</v>
      </c>
      <c r="E226" s="81" t="s">
        <v>516</v>
      </c>
      <c r="F226" s="59" t="s">
        <v>513</v>
      </c>
      <c r="G226" s="60">
        <v>27</v>
      </c>
      <c r="H226" s="16"/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5">
        <v>0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6">
        <v>0</v>
      </c>
      <c r="AA226" s="47">
        <f t="shared" si="17"/>
        <v>0</v>
      </c>
    </row>
    <row r="227" spans="1:27" ht="12.75" customHeight="1" x14ac:dyDescent="0.25">
      <c r="A227" s="54" t="s">
        <v>517</v>
      </c>
      <c r="B227" s="55" t="s">
        <v>518</v>
      </c>
      <c r="C227" s="86" t="s">
        <v>517</v>
      </c>
      <c r="D227" s="57" t="s">
        <v>518</v>
      </c>
      <c r="E227" s="81" t="s">
        <v>519</v>
      </c>
      <c r="F227" s="59" t="s">
        <v>238</v>
      </c>
      <c r="G227" s="60">
        <v>27</v>
      </c>
      <c r="H227" s="16"/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0</v>
      </c>
      <c r="U227" s="45">
        <v>0</v>
      </c>
      <c r="V227" s="45">
        <v>0</v>
      </c>
      <c r="W227" s="45">
        <v>0</v>
      </c>
      <c r="X227" s="45">
        <v>0</v>
      </c>
      <c r="Y227" s="45">
        <v>0</v>
      </c>
      <c r="Z227" s="46">
        <v>0</v>
      </c>
      <c r="AA227" s="47">
        <f t="shared" si="17"/>
        <v>0</v>
      </c>
    </row>
    <row r="228" spans="1:27" ht="12.75" customHeight="1" x14ac:dyDescent="0.25">
      <c r="A228" s="54" t="s">
        <v>520</v>
      </c>
      <c r="B228" s="55" t="s">
        <v>521</v>
      </c>
      <c r="C228" s="56" t="s">
        <v>520</v>
      </c>
      <c r="D228" s="57" t="s">
        <v>521</v>
      </c>
      <c r="E228" s="81" t="s">
        <v>522</v>
      </c>
      <c r="F228" s="59" t="s">
        <v>513</v>
      </c>
      <c r="G228" s="60">
        <v>27</v>
      </c>
      <c r="H228" s="16"/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0</v>
      </c>
      <c r="Y228" s="45">
        <v>0</v>
      </c>
      <c r="Z228" s="46">
        <v>0</v>
      </c>
      <c r="AA228" s="47">
        <f t="shared" si="17"/>
        <v>0</v>
      </c>
    </row>
    <row r="229" spans="1:27" ht="12.75" customHeight="1" x14ac:dyDescent="0.25">
      <c r="A229" s="54" t="s">
        <v>523</v>
      </c>
      <c r="B229" s="55" t="s">
        <v>524</v>
      </c>
      <c r="C229" s="86" t="s">
        <v>523</v>
      </c>
      <c r="D229" s="57" t="s">
        <v>524</v>
      </c>
      <c r="E229" s="81" t="s">
        <v>525</v>
      </c>
      <c r="F229" s="59" t="s">
        <v>238</v>
      </c>
      <c r="G229" s="60">
        <v>27</v>
      </c>
      <c r="H229" s="16"/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  <c r="V229" s="45">
        <v>0</v>
      </c>
      <c r="W229" s="45">
        <v>0</v>
      </c>
      <c r="X229" s="45">
        <v>0</v>
      </c>
      <c r="Y229" s="45">
        <v>0</v>
      </c>
      <c r="Z229" s="46">
        <v>0</v>
      </c>
      <c r="AA229" s="47">
        <f t="shared" si="17"/>
        <v>0</v>
      </c>
    </row>
    <row r="230" spans="1:27" ht="12.75" customHeight="1" x14ac:dyDescent="0.25">
      <c r="A230" s="54" t="s">
        <v>526</v>
      </c>
      <c r="B230" s="55" t="s">
        <v>527</v>
      </c>
      <c r="C230" s="56" t="s">
        <v>526</v>
      </c>
      <c r="D230" s="57" t="s">
        <v>527</v>
      </c>
      <c r="E230" s="81" t="s">
        <v>528</v>
      </c>
      <c r="F230" s="59" t="s">
        <v>513</v>
      </c>
      <c r="G230" s="60">
        <v>27</v>
      </c>
      <c r="H230" s="16"/>
      <c r="I230" s="45">
        <v>0</v>
      </c>
      <c r="J230" s="45">
        <v>2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5">
        <v>0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6">
        <v>2</v>
      </c>
      <c r="AA230" s="47">
        <f t="shared" si="17"/>
        <v>1</v>
      </c>
    </row>
    <row r="231" spans="1:27" ht="12.75" customHeight="1" x14ac:dyDescent="0.25">
      <c r="A231" s="54" t="s">
        <v>529</v>
      </c>
      <c r="B231" s="55" t="s">
        <v>530</v>
      </c>
      <c r="C231" s="86" t="s">
        <v>529</v>
      </c>
      <c r="D231" s="57" t="s">
        <v>530</v>
      </c>
      <c r="E231" s="81" t="s">
        <v>531</v>
      </c>
      <c r="F231" s="59" t="s">
        <v>513</v>
      </c>
      <c r="G231" s="60">
        <v>27</v>
      </c>
      <c r="H231" s="16"/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6">
        <v>0</v>
      </c>
      <c r="AA231" s="47">
        <f t="shared" si="17"/>
        <v>0</v>
      </c>
    </row>
    <row r="232" spans="1:27" x14ac:dyDescent="0.25">
      <c r="A232" s="54" t="s">
        <v>532</v>
      </c>
      <c r="B232" s="55" t="s">
        <v>533</v>
      </c>
      <c r="C232" s="86" t="s">
        <v>532</v>
      </c>
      <c r="D232" s="57" t="s">
        <v>533</v>
      </c>
      <c r="E232" s="81" t="s">
        <v>534</v>
      </c>
      <c r="F232" s="59" t="s">
        <v>513</v>
      </c>
      <c r="G232" s="60">
        <v>27</v>
      </c>
      <c r="H232" s="16"/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6">
        <v>0</v>
      </c>
      <c r="AA232" s="47">
        <f t="shared" si="17"/>
        <v>0</v>
      </c>
    </row>
    <row r="233" spans="1:27" ht="12.75" customHeight="1" x14ac:dyDescent="0.25">
      <c r="A233" s="82" t="s">
        <v>517</v>
      </c>
      <c r="B233" s="92" t="s">
        <v>518</v>
      </c>
      <c r="C233" s="84" t="s">
        <v>535</v>
      </c>
      <c r="D233" s="70" t="s">
        <v>536</v>
      </c>
      <c r="E233" s="85" t="s">
        <v>537</v>
      </c>
      <c r="F233" s="72" t="s">
        <v>238</v>
      </c>
      <c r="G233" s="90">
        <v>27</v>
      </c>
      <c r="H233" s="40"/>
      <c r="I233" s="74">
        <v>0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  <c r="Q233" s="74">
        <v>0</v>
      </c>
      <c r="R233" s="74">
        <v>0</v>
      </c>
      <c r="S233" s="74">
        <v>0</v>
      </c>
      <c r="T233" s="74">
        <v>0</v>
      </c>
      <c r="U233" s="74">
        <v>0</v>
      </c>
      <c r="V233" s="74">
        <v>0</v>
      </c>
      <c r="W233" s="74">
        <v>0</v>
      </c>
      <c r="X233" s="74">
        <v>0</v>
      </c>
      <c r="Y233" s="74">
        <v>0</v>
      </c>
      <c r="Z233" s="46">
        <v>0</v>
      </c>
      <c r="AA233" s="47">
        <f t="shared" si="17"/>
        <v>0</v>
      </c>
    </row>
    <row r="234" spans="1:27" ht="12.75" customHeight="1" x14ac:dyDescent="0.25">
      <c r="A234" s="82" t="s">
        <v>523</v>
      </c>
      <c r="B234" s="92" t="s">
        <v>524</v>
      </c>
      <c r="C234" s="84" t="s">
        <v>535</v>
      </c>
      <c r="D234" s="70" t="s">
        <v>536</v>
      </c>
      <c r="E234" s="85" t="s">
        <v>538</v>
      </c>
      <c r="F234" s="72" t="s">
        <v>238</v>
      </c>
      <c r="G234" s="90">
        <v>27</v>
      </c>
      <c r="H234" s="40"/>
      <c r="I234" s="74">
        <v>0</v>
      </c>
      <c r="J234" s="74">
        <v>1</v>
      </c>
      <c r="K234" s="74">
        <v>0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  <c r="Q234" s="74">
        <v>0</v>
      </c>
      <c r="R234" s="74">
        <v>0</v>
      </c>
      <c r="S234" s="74">
        <v>0</v>
      </c>
      <c r="T234" s="74">
        <v>0</v>
      </c>
      <c r="U234" s="74">
        <v>0</v>
      </c>
      <c r="V234" s="74">
        <v>0</v>
      </c>
      <c r="W234" s="74">
        <v>0</v>
      </c>
      <c r="X234" s="74">
        <v>0</v>
      </c>
      <c r="Y234" s="74">
        <v>0</v>
      </c>
      <c r="Z234" s="46">
        <v>1</v>
      </c>
      <c r="AA234" s="47">
        <f t="shared" si="17"/>
        <v>1</v>
      </c>
    </row>
    <row r="235" spans="1:27" ht="12.75" customHeight="1" x14ac:dyDescent="0.25">
      <c r="A235" s="82" t="s">
        <v>532</v>
      </c>
      <c r="B235" s="92" t="s">
        <v>533</v>
      </c>
      <c r="C235" s="84" t="s">
        <v>535</v>
      </c>
      <c r="D235" s="70" t="s">
        <v>536</v>
      </c>
      <c r="E235" s="85" t="s">
        <v>539</v>
      </c>
      <c r="F235" s="72" t="s">
        <v>513</v>
      </c>
      <c r="G235" s="90">
        <v>27</v>
      </c>
      <c r="H235" s="40"/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</v>
      </c>
      <c r="R235" s="74">
        <v>0</v>
      </c>
      <c r="S235" s="74">
        <v>0</v>
      </c>
      <c r="T235" s="74">
        <v>0</v>
      </c>
      <c r="U235" s="74">
        <v>0</v>
      </c>
      <c r="V235" s="74">
        <v>0</v>
      </c>
      <c r="W235" s="74">
        <v>0</v>
      </c>
      <c r="X235" s="74">
        <v>0</v>
      </c>
      <c r="Y235" s="74">
        <v>0</v>
      </c>
      <c r="Z235" s="46">
        <v>0</v>
      </c>
      <c r="AA235" s="47">
        <f t="shared" si="17"/>
        <v>0</v>
      </c>
    </row>
    <row r="236" spans="1:27" ht="12.75" customHeight="1" x14ac:dyDescent="0.25">
      <c r="A236" s="82" t="s">
        <v>514</v>
      </c>
      <c r="B236" s="92" t="s">
        <v>515</v>
      </c>
      <c r="C236" s="84" t="s">
        <v>540</v>
      </c>
      <c r="D236" s="70" t="s">
        <v>541</v>
      </c>
      <c r="E236" s="85" t="s">
        <v>542</v>
      </c>
      <c r="F236" s="72" t="s">
        <v>513</v>
      </c>
      <c r="G236" s="73">
        <v>27</v>
      </c>
      <c r="H236" s="40"/>
      <c r="I236" s="74">
        <v>0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  <c r="Q236" s="74">
        <v>0</v>
      </c>
      <c r="R236" s="74">
        <v>0</v>
      </c>
      <c r="S236" s="74">
        <v>0</v>
      </c>
      <c r="T236" s="74">
        <v>0</v>
      </c>
      <c r="U236" s="74">
        <v>0</v>
      </c>
      <c r="V236" s="74">
        <v>-1</v>
      </c>
      <c r="W236" s="74">
        <v>1</v>
      </c>
      <c r="X236" s="74">
        <v>0</v>
      </c>
      <c r="Y236" s="74">
        <v>0</v>
      </c>
      <c r="Z236" s="46">
        <v>0</v>
      </c>
      <c r="AA236" s="47">
        <f t="shared" si="17"/>
        <v>2</v>
      </c>
    </row>
    <row r="237" spans="1:27" ht="12.75" customHeight="1" x14ac:dyDescent="0.25">
      <c r="A237" s="82" t="s">
        <v>529</v>
      </c>
      <c r="B237" s="92" t="s">
        <v>530</v>
      </c>
      <c r="C237" s="84" t="s">
        <v>540</v>
      </c>
      <c r="D237" s="70" t="s">
        <v>541</v>
      </c>
      <c r="E237" s="85" t="s">
        <v>543</v>
      </c>
      <c r="F237" s="72" t="s">
        <v>513</v>
      </c>
      <c r="G237" s="73">
        <v>27</v>
      </c>
      <c r="H237" s="40"/>
      <c r="I237" s="74">
        <v>0</v>
      </c>
      <c r="J237" s="74">
        <v>0</v>
      </c>
      <c r="K237" s="74">
        <v>0</v>
      </c>
      <c r="L237" s="74">
        <v>0</v>
      </c>
      <c r="M237" s="74">
        <v>0</v>
      </c>
      <c r="N237" s="74">
        <v>0</v>
      </c>
      <c r="O237" s="74">
        <v>0</v>
      </c>
      <c r="P237" s="74">
        <v>0</v>
      </c>
      <c r="Q237" s="74">
        <v>0</v>
      </c>
      <c r="R237" s="74">
        <v>0</v>
      </c>
      <c r="S237" s="74">
        <v>0</v>
      </c>
      <c r="T237" s="74">
        <v>0</v>
      </c>
      <c r="U237" s="74">
        <v>0</v>
      </c>
      <c r="V237" s="74">
        <v>0</v>
      </c>
      <c r="W237" s="74">
        <v>0</v>
      </c>
      <c r="X237" s="74">
        <v>0</v>
      </c>
      <c r="Y237" s="74">
        <v>0</v>
      </c>
      <c r="Z237" s="46">
        <v>0</v>
      </c>
      <c r="AA237" s="47">
        <f t="shared" si="17"/>
        <v>0</v>
      </c>
    </row>
    <row r="238" spans="1:27" ht="12.75" customHeight="1" x14ac:dyDescent="0.25">
      <c r="A238" s="82" t="s">
        <v>509</v>
      </c>
      <c r="B238" s="92" t="s">
        <v>510</v>
      </c>
      <c r="C238" s="69" t="s">
        <v>544</v>
      </c>
      <c r="D238" s="87" t="s">
        <v>545</v>
      </c>
      <c r="E238" s="88" t="str">
        <f>C238&amp;A238</f>
        <v>U091T023</v>
      </c>
      <c r="F238" s="89" t="s">
        <v>513</v>
      </c>
      <c r="G238" s="90">
        <v>27</v>
      </c>
      <c r="H238" s="40"/>
      <c r="I238" s="74">
        <v>0</v>
      </c>
      <c r="J238" s="74">
        <v>1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  <c r="Q238" s="74">
        <v>0</v>
      </c>
      <c r="R238" s="74">
        <v>0</v>
      </c>
      <c r="S238" s="74">
        <v>0</v>
      </c>
      <c r="T238" s="74">
        <v>0</v>
      </c>
      <c r="U238" s="74">
        <v>0</v>
      </c>
      <c r="V238" s="74">
        <v>0</v>
      </c>
      <c r="W238" s="74">
        <v>0</v>
      </c>
      <c r="X238" s="74">
        <v>0</v>
      </c>
      <c r="Y238" s="74">
        <v>0</v>
      </c>
      <c r="Z238" s="46">
        <v>1</v>
      </c>
      <c r="AA238" s="47">
        <f t="shared" si="17"/>
        <v>1</v>
      </c>
    </row>
    <row r="239" spans="1:27" ht="12.75" customHeight="1" x14ac:dyDescent="0.25">
      <c r="A239" s="82" t="s">
        <v>520</v>
      </c>
      <c r="B239" s="92" t="s">
        <v>521</v>
      </c>
      <c r="C239" s="69" t="s">
        <v>544</v>
      </c>
      <c r="D239" s="87" t="s">
        <v>545</v>
      </c>
      <c r="E239" s="88" t="str">
        <f>C239&amp;A239</f>
        <v>U091T136</v>
      </c>
      <c r="F239" s="89" t="s">
        <v>513</v>
      </c>
      <c r="G239" s="90">
        <v>27</v>
      </c>
      <c r="H239" s="40"/>
      <c r="I239" s="74">
        <v>0</v>
      </c>
      <c r="J239" s="74">
        <v>0</v>
      </c>
      <c r="K239" s="74">
        <v>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</v>
      </c>
      <c r="S239" s="74">
        <v>0</v>
      </c>
      <c r="T239" s="74">
        <v>0</v>
      </c>
      <c r="U239" s="74">
        <v>0</v>
      </c>
      <c r="V239" s="74">
        <v>0</v>
      </c>
      <c r="W239" s="74">
        <v>0</v>
      </c>
      <c r="X239" s="74">
        <v>0</v>
      </c>
      <c r="Y239" s="74">
        <v>0</v>
      </c>
      <c r="Z239" s="46">
        <v>0</v>
      </c>
      <c r="AA239" s="47">
        <f t="shared" si="17"/>
        <v>0</v>
      </c>
    </row>
    <row r="240" spans="1:27" ht="12.75" customHeight="1" x14ac:dyDescent="0.25">
      <c r="A240" s="54" t="s">
        <v>546</v>
      </c>
      <c r="B240" s="55" t="s">
        <v>547</v>
      </c>
      <c r="C240" s="56" t="s">
        <v>546</v>
      </c>
      <c r="D240" s="57" t="s">
        <v>547</v>
      </c>
      <c r="E240" s="81" t="s">
        <v>548</v>
      </c>
      <c r="F240" s="59" t="s">
        <v>513</v>
      </c>
      <c r="G240" s="60">
        <v>28</v>
      </c>
      <c r="H240" s="16"/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0</v>
      </c>
      <c r="W240" s="45">
        <v>0</v>
      </c>
      <c r="X240" s="45">
        <v>0</v>
      </c>
      <c r="Y240" s="45">
        <v>0</v>
      </c>
      <c r="Z240" s="46">
        <v>0</v>
      </c>
      <c r="AA240" s="47">
        <f t="shared" si="17"/>
        <v>0</v>
      </c>
    </row>
    <row r="241" spans="1:27" ht="12.75" customHeight="1" x14ac:dyDescent="0.25">
      <c r="A241" s="54" t="s">
        <v>549</v>
      </c>
      <c r="B241" s="55" t="s">
        <v>550</v>
      </c>
      <c r="C241" s="56" t="s">
        <v>549</v>
      </c>
      <c r="D241" s="57" t="s">
        <v>550</v>
      </c>
      <c r="E241" s="81" t="s">
        <v>551</v>
      </c>
      <c r="F241" s="59" t="s">
        <v>513</v>
      </c>
      <c r="G241" s="60">
        <v>28</v>
      </c>
      <c r="H241" s="16"/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6">
        <v>0</v>
      </c>
      <c r="AA241" s="47">
        <f t="shared" si="17"/>
        <v>0</v>
      </c>
    </row>
    <row r="242" spans="1:27" x14ac:dyDescent="0.25">
      <c r="A242" s="54" t="s">
        <v>552</v>
      </c>
      <c r="B242" s="55" t="s">
        <v>553</v>
      </c>
      <c r="C242" s="56" t="s">
        <v>552</v>
      </c>
      <c r="D242" s="57" t="s">
        <v>553</v>
      </c>
      <c r="E242" s="81" t="s">
        <v>554</v>
      </c>
      <c r="F242" s="59" t="s">
        <v>513</v>
      </c>
      <c r="G242" s="60">
        <v>28</v>
      </c>
      <c r="H242" s="16"/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6">
        <v>0</v>
      </c>
      <c r="AA242" s="47">
        <f t="shared" si="17"/>
        <v>0</v>
      </c>
    </row>
    <row r="243" spans="1:27" ht="12.75" customHeight="1" x14ac:dyDescent="0.25">
      <c r="A243" s="82" t="s">
        <v>546</v>
      </c>
      <c r="B243" s="83" t="s">
        <v>547</v>
      </c>
      <c r="C243" s="84" t="s">
        <v>555</v>
      </c>
      <c r="D243" s="70" t="s">
        <v>556</v>
      </c>
      <c r="E243" s="85" t="s">
        <v>557</v>
      </c>
      <c r="F243" s="72" t="s">
        <v>513</v>
      </c>
      <c r="G243" s="73">
        <v>28</v>
      </c>
      <c r="H243" s="101"/>
      <c r="I243" s="74">
        <v>0</v>
      </c>
      <c r="J243" s="74">
        <v>0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  <c r="Q243" s="74">
        <v>0</v>
      </c>
      <c r="R243" s="74">
        <v>0</v>
      </c>
      <c r="S243" s="74">
        <v>0</v>
      </c>
      <c r="T243" s="74">
        <v>0</v>
      </c>
      <c r="U243" s="74">
        <v>0</v>
      </c>
      <c r="V243" s="74">
        <v>0</v>
      </c>
      <c r="W243" s="74">
        <v>0</v>
      </c>
      <c r="X243" s="74">
        <v>0</v>
      </c>
      <c r="Y243" s="74">
        <v>0</v>
      </c>
      <c r="Z243" s="46">
        <v>0</v>
      </c>
      <c r="AA243" s="47">
        <f t="shared" si="17"/>
        <v>0</v>
      </c>
    </row>
    <row r="244" spans="1:27" ht="12.75" customHeight="1" x14ac:dyDescent="0.25">
      <c r="A244" s="82" t="s">
        <v>549</v>
      </c>
      <c r="B244" s="83" t="s">
        <v>550</v>
      </c>
      <c r="C244" s="84" t="s">
        <v>555</v>
      </c>
      <c r="D244" s="70" t="s">
        <v>556</v>
      </c>
      <c r="E244" s="85" t="s">
        <v>558</v>
      </c>
      <c r="F244" s="72" t="s">
        <v>513</v>
      </c>
      <c r="G244" s="73">
        <v>28</v>
      </c>
      <c r="H244" s="40"/>
      <c r="I244" s="74">
        <v>0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  <c r="Q244" s="74">
        <v>0</v>
      </c>
      <c r="R244" s="74">
        <v>0</v>
      </c>
      <c r="S244" s="74">
        <v>0</v>
      </c>
      <c r="T244" s="74">
        <v>0</v>
      </c>
      <c r="U244" s="74">
        <v>0</v>
      </c>
      <c r="V244" s="74">
        <v>0</v>
      </c>
      <c r="W244" s="74">
        <v>0</v>
      </c>
      <c r="X244" s="74">
        <v>0</v>
      </c>
      <c r="Y244" s="74">
        <v>0</v>
      </c>
      <c r="Z244" s="46">
        <v>0</v>
      </c>
      <c r="AA244" s="47">
        <f t="shared" si="17"/>
        <v>0</v>
      </c>
    </row>
    <row r="245" spans="1:27" ht="12.75" customHeight="1" x14ac:dyDescent="0.25">
      <c r="A245" s="82" t="s">
        <v>552</v>
      </c>
      <c r="B245" s="83" t="s">
        <v>553</v>
      </c>
      <c r="C245" s="84" t="s">
        <v>555</v>
      </c>
      <c r="D245" s="70" t="s">
        <v>556</v>
      </c>
      <c r="E245" s="85" t="s">
        <v>559</v>
      </c>
      <c r="F245" s="72" t="s">
        <v>513</v>
      </c>
      <c r="G245" s="73">
        <v>28</v>
      </c>
      <c r="H245" s="40"/>
      <c r="I245" s="74">
        <v>0</v>
      </c>
      <c r="J245" s="74">
        <v>2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  <c r="Q245" s="74">
        <v>0</v>
      </c>
      <c r="R245" s="74">
        <v>0</v>
      </c>
      <c r="S245" s="74">
        <v>0</v>
      </c>
      <c r="T245" s="74">
        <v>0</v>
      </c>
      <c r="U245" s="74">
        <v>0</v>
      </c>
      <c r="V245" s="74">
        <v>0</v>
      </c>
      <c r="W245" s="74">
        <v>0</v>
      </c>
      <c r="X245" s="74">
        <v>0</v>
      </c>
      <c r="Y245" s="74">
        <v>0</v>
      </c>
      <c r="Z245" s="46">
        <v>2</v>
      </c>
      <c r="AA245" s="47">
        <f t="shared" si="17"/>
        <v>1</v>
      </c>
    </row>
    <row r="246" spans="1:27" ht="12.75" customHeight="1" x14ac:dyDescent="0.25">
      <c r="A246" s="54" t="s">
        <v>560</v>
      </c>
      <c r="B246" s="55" t="s">
        <v>561</v>
      </c>
      <c r="C246" s="56" t="s">
        <v>560</v>
      </c>
      <c r="D246" s="57" t="s">
        <v>561</v>
      </c>
      <c r="E246" s="81" t="s">
        <v>562</v>
      </c>
      <c r="F246" s="59" t="s">
        <v>212</v>
      </c>
      <c r="G246" s="60">
        <v>30</v>
      </c>
      <c r="H246" s="16"/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6">
        <v>0</v>
      </c>
      <c r="AA246" s="47">
        <f t="shared" si="17"/>
        <v>0</v>
      </c>
    </row>
    <row r="247" spans="1:27" ht="12.75" customHeight="1" x14ac:dyDescent="0.25">
      <c r="A247" s="54" t="s">
        <v>563</v>
      </c>
      <c r="B247" s="55" t="s">
        <v>564</v>
      </c>
      <c r="C247" s="56" t="s">
        <v>563</v>
      </c>
      <c r="D247" s="57" t="s">
        <v>564</v>
      </c>
      <c r="E247" s="81" t="s">
        <v>565</v>
      </c>
      <c r="F247" s="59" t="s">
        <v>513</v>
      </c>
      <c r="G247" s="60">
        <v>30</v>
      </c>
      <c r="H247" s="16"/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0</v>
      </c>
      <c r="X247" s="45">
        <v>0</v>
      </c>
      <c r="Y247" s="45">
        <v>0</v>
      </c>
      <c r="Z247" s="46">
        <v>0</v>
      </c>
      <c r="AA247" s="47">
        <f t="shared" si="17"/>
        <v>0</v>
      </c>
    </row>
    <row r="248" spans="1:27" ht="12.75" customHeight="1" x14ac:dyDescent="0.25">
      <c r="A248" s="54" t="s">
        <v>566</v>
      </c>
      <c r="B248" s="55" t="s">
        <v>567</v>
      </c>
      <c r="C248" s="56" t="s">
        <v>566</v>
      </c>
      <c r="D248" s="57" t="s">
        <v>567</v>
      </c>
      <c r="E248" s="81" t="s">
        <v>568</v>
      </c>
      <c r="F248" s="59" t="s">
        <v>52</v>
      </c>
      <c r="G248" s="60">
        <v>30</v>
      </c>
      <c r="H248" s="16"/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</v>
      </c>
      <c r="Z248" s="46">
        <v>0</v>
      </c>
      <c r="AA248" s="47">
        <f t="shared" si="17"/>
        <v>0</v>
      </c>
    </row>
    <row r="249" spans="1:27" ht="12.75" customHeight="1" x14ac:dyDescent="0.25">
      <c r="A249" s="54" t="s">
        <v>569</v>
      </c>
      <c r="B249" s="55" t="s">
        <v>570</v>
      </c>
      <c r="C249" s="56" t="s">
        <v>569</v>
      </c>
      <c r="D249" s="57" t="s">
        <v>570</v>
      </c>
      <c r="E249" s="81" t="s">
        <v>571</v>
      </c>
      <c r="F249" s="59" t="s">
        <v>52</v>
      </c>
      <c r="G249" s="60">
        <v>30</v>
      </c>
      <c r="H249" s="16"/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0</v>
      </c>
      <c r="Z249" s="46">
        <v>0</v>
      </c>
      <c r="AA249" s="47">
        <f t="shared" si="17"/>
        <v>0</v>
      </c>
    </row>
    <row r="250" spans="1:27" ht="12.75" customHeight="1" x14ac:dyDescent="0.25">
      <c r="A250" s="54" t="s">
        <v>572</v>
      </c>
      <c r="B250" s="55" t="s">
        <v>573</v>
      </c>
      <c r="C250" s="56" t="s">
        <v>572</v>
      </c>
      <c r="D250" s="57" t="s">
        <v>573</v>
      </c>
      <c r="E250" s="81" t="s">
        <v>574</v>
      </c>
      <c r="F250" s="59" t="s">
        <v>212</v>
      </c>
      <c r="G250" s="60">
        <v>30</v>
      </c>
      <c r="H250" s="16"/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5">
        <v>0</v>
      </c>
      <c r="S250" s="45">
        <v>0</v>
      </c>
      <c r="T250" s="45">
        <v>0</v>
      </c>
      <c r="U250" s="45">
        <v>0</v>
      </c>
      <c r="V250" s="45">
        <v>0</v>
      </c>
      <c r="W250" s="45">
        <v>0</v>
      </c>
      <c r="X250" s="45">
        <v>0</v>
      </c>
      <c r="Y250" s="45">
        <v>0</v>
      </c>
      <c r="Z250" s="46">
        <v>0</v>
      </c>
      <c r="AA250" s="47">
        <f t="shared" si="17"/>
        <v>0</v>
      </c>
    </row>
    <row r="251" spans="1:27" ht="12.75" customHeight="1" x14ac:dyDescent="0.25">
      <c r="A251" s="54" t="s">
        <v>575</v>
      </c>
      <c r="B251" s="55" t="s">
        <v>576</v>
      </c>
      <c r="C251" s="56" t="s">
        <v>575</v>
      </c>
      <c r="D251" s="57" t="s">
        <v>576</v>
      </c>
      <c r="E251" s="81" t="s">
        <v>577</v>
      </c>
      <c r="F251" s="59" t="s">
        <v>212</v>
      </c>
      <c r="G251" s="60">
        <v>30</v>
      </c>
      <c r="H251" s="16"/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5">
        <v>0</v>
      </c>
      <c r="U251" s="45">
        <v>0</v>
      </c>
      <c r="V251" s="45">
        <v>0</v>
      </c>
      <c r="W251" s="45">
        <v>0</v>
      </c>
      <c r="X251" s="45">
        <v>0</v>
      </c>
      <c r="Y251" s="45">
        <v>0</v>
      </c>
      <c r="Z251" s="46">
        <v>0</v>
      </c>
      <c r="AA251" s="47">
        <f t="shared" si="17"/>
        <v>0</v>
      </c>
    </row>
    <row r="252" spans="1:27" ht="12.75" customHeight="1" x14ac:dyDescent="0.25">
      <c r="A252" s="54" t="s">
        <v>578</v>
      </c>
      <c r="B252" s="55" t="s">
        <v>579</v>
      </c>
      <c r="C252" s="56" t="s">
        <v>578</v>
      </c>
      <c r="D252" s="57" t="s">
        <v>579</v>
      </c>
      <c r="E252" s="81" t="s">
        <v>580</v>
      </c>
      <c r="F252" s="59" t="s">
        <v>212</v>
      </c>
      <c r="G252" s="60">
        <v>30</v>
      </c>
      <c r="H252" s="16"/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-1</v>
      </c>
      <c r="X252" s="45">
        <v>1</v>
      </c>
      <c r="Y252" s="45">
        <v>0</v>
      </c>
      <c r="Z252" s="46">
        <v>0</v>
      </c>
      <c r="AA252" s="47">
        <f t="shared" si="17"/>
        <v>2</v>
      </c>
    </row>
    <row r="253" spans="1:27" ht="12.75" customHeight="1" x14ac:dyDescent="0.25">
      <c r="A253" s="54" t="s">
        <v>581</v>
      </c>
      <c r="B253" s="55" t="s">
        <v>582</v>
      </c>
      <c r="C253" s="56" t="s">
        <v>581</v>
      </c>
      <c r="D253" s="57" t="s">
        <v>582</v>
      </c>
      <c r="E253" s="81" t="s">
        <v>583</v>
      </c>
      <c r="F253" s="59" t="s">
        <v>212</v>
      </c>
      <c r="G253" s="60">
        <v>30</v>
      </c>
      <c r="H253" s="16"/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0</v>
      </c>
      <c r="T253" s="45">
        <v>0</v>
      </c>
      <c r="U253" s="45">
        <v>0</v>
      </c>
      <c r="V253" s="45">
        <v>0</v>
      </c>
      <c r="W253" s="45">
        <v>0</v>
      </c>
      <c r="X253" s="45">
        <v>0</v>
      </c>
      <c r="Y253" s="45">
        <v>0</v>
      </c>
      <c r="Z253" s="46">
        <v>0</v>
      </c>
      <c r="AA253" s="47">
        <f t="shared" si="17"/>
        <v>0</v>
      </c>
    </row>
    <row r="254" spans="1:27" ht="12.75" customHeight="1" x14ac:dyDescent="0.25">
      <c r="A254" s="54" t="s">
        <v>584</v>
      </c>
      <c r="B254" s="55" t="s">
        <v>585</v>
      </c>
      <c r="C254" s="56" t="s">
        <v>584</v>
      </c>
      <c r="D254" s="57" t="s">
        <v>585</v>
      </c>
      <c r="E254" s="81" t="s">
        <v>586</v>
      </c>
      <c r="F254" s="59" t="s">
        <v>513</v>
      </c>
      <c r="G254" s="60">
        <v>30</v>
      </c>
      <c r="H254" s="16"/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0</v>
      </c>
      <c r="T254" s="45">
        <v>0</v>
      </c>
      <c r="U254" s="45">
        <v>0</v>
      </c>
      <c r="V254" s="45">
        <v>0</v>
      </c>
      <c r="W254" s="45">
        <v>0</v>
      </c>
      <c r="X254" s="45">
        <v>0</v>
      </c>
      <c r="Y254" s="45">
        <v>0</v>
      </c>
      <c r="Z254" s="46">
        <v>0</v>
      </c>
      <c r="AA254" s="47">
        <f t="shared" si="17"/>
        <v>0</v>
      </c>
    </row>
    <row r="255" spans="1:27" ht="12.75" customHeight="1" x14ac:dyDescent="0.25">
      <c r="A255" s="54" t="s">
        <v>587</v>
      </c>
      <c r="B255" s="55" t="s">
        <v>588</v>
      </c>
      <c r="C255" s="56" t="s">
        <v>587</v>
      </c>
      <c r="D255" s="57" t="s">
        <v>588</v>
      </c>
      <c r="E255" s="81" t="s">
        <v>589</v>
      </c>
      <c r="F255" s="59" t="s">
        <v>513</v>
      </c>
      <c r="G255" s="60">
        <v>30</v>
      </c>
      <c r="H255" s="16"/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0</v>
      </c>
      <c r="T255" s="45">
        <v>0</v>
      </c>
      <c r="U255" s="45">
        <v>0</v>
      </c>
      <c r="V255" s="45">
        <v>0</v>
      </c>
      <c r="W255" s="45">
        <v>0</v>
      </c>
      <c r="X255" s="45">
        <v>0</v>
      </c>
      <c r="Y255" s="45">
        <v>0</v>
      </c>
      <c r="Z255" s="46">
        <v>0</v>
      </c>
      <c r="AA255" s="47">
        <f t="shared" si="17"/>
        <v>0</v>
      </c>
    </row>
    <row r="256" spans="1:27" ht="12.75" customHeight="1" x14ac:dyDescent="0.25">
      <c r="A256" s="67" t="s">
        <v>560</v>
      </c>
      <c r="B256" s="68" t="s">
        <v>561</v>
      </c>
      <c r="C256" s="69" t="s">
        <v>590</v>
      </c>
      <c r="D256" s="70" t="s">
        <v>591</v>
      </c>
      <c r="E256" s="71" t="s">
        <v>592</v>
      </c>
      <c r="F256" s="72" t="s">
        <v>212</v>
      </c>
      <c r="G256" s="90">
        <v>30</v>
      </c>
      <c r="H256" s="16"/>
      <c r="I256" s="74">
        <v>0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  <c r="Q256" s="74">
        <v>0</v>
      </c>
      <c r="R256" s="74">
        <v>0</v>
      </c>
      <c r="S256" s="74">
        <v>0</v>
      </c>
      <c r="T256" s="74">
        <v>0</v>
      </c>
      <c r="U256" s="74">
        <v>0</v>
      </c>
      <c r="V256" s="74">
        <v>0</v>
      </c>
      <c r="W256" s="74">
        <v>0</v>
      </c>
      <c r="X256" s="74">
        <v>0</v>
      </c>
      <c r="Y256" s="74">
        <v>0</v>
      </c>
      <c r="Z256" s="46">
        <v>0</v>
      </c>
      <c r="AA256" s="47">
        <f t="shared" si="17"/>
        <v>0</v>
      </c>
    </row>
    <row r="257" spans="1:27" ht="12.75" customHeight="1" x14ac:dyDescent="0.25">
      <c r="A257" s="67" t="s">
        <v>575</v>
      </c>
      <c r="B257" s="68" t="s">
        <v>576</v>
      </c>
      <c r="C257" s="69" t="s">
        <v>590</v>
      </c>
      <c r="D257" s="70" t="s">
        <v>591</v>
      </c>
      <c r="E257" s="71" t="s">
        <v>593</v>
      </c>
      <c r="F257" s="72" t="s">
        <v>212</v>
      </c>
      <c r="G257" s="90">
        <v>30</v>
      </c>
      <c r="H257" s="16"/>
      <c r="I257" s="74">
        <v>0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  <c r="Q257" s="74">
        <v>0</v>
      </c>
      <c r="R257" s="74">
        <v>0</v>
      </c>
      <c r="S257" s="74">
        <v>0</v>
      </c>
      <c r="T257" s="74">
        <v>0</v>
      </c>
      <c r="U257" s="74">
        <v>0</v>
      </c>
      <c r="V257" s="74">
        <v>0</v>
      </c>
      <c r="W257" s="74">
        <v>0</v>
      </c>
      <c r="X257" s="74">
        <v>0</v>
      </c>
      <c r="Y257" s="74">
        <v>0</v>
      </c>
      <c r="Z257" s="46">
        <v>0</v>
      </c>
      <c r="AA257" s="47">
        <f t="shared" si="17"/>
        <v>0</v>
      </c>
    </row>
    <row r="258" spans="1:27" x14ac:dyDescent="0.25">
      <c r="A258" s="67" t="s">
        <v>566</v>
      </c>
      <c r="B258" s="68" t="s">
        <v>567</v>
      </c>
      <c r="C258" s="69" t="s">
        <v>594</v>
      </c>
      <c r="D258" s="70" t="s">
        <v>595</v>
      </c>
      <c r="E258" s="71" t="s">
        <v>596</v>
      </c>
      <c r="F258" s="72" t="s">
        <v>52</v>
      </c>
      <c r="G258" s="90">
        <v>30</v>
      </c>
      <c r="H258" s="16"/>
      <c r="I258" s="74">
        <v>0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  <c r="Q258" s="74">
        <v>0</v>
      </c>
      <c r="R258" s="74">
        <v>0</v>
      </c>
      <c r="S258" s="74">
        <v>0</v>
      </c>
      <c r="T258" s="74">
        <v>0</v>
      </c>
      <c r="U258" s="74">
        <v>0</v>
      </c>
      <c r="V258" s="74">
        <v>0</v>
      </c>
      <c r="W258" s="74">
        <v>0</v>
      </c>
      <c r="X258" s="74">
        <v>0</v>
      </c>
      <c r="Y258" s="74">
        <v>0</v>
      </c>
      <c r="Z258" s="46">
        <v>0</v>
      </c>
      <c r="AA258" s="47">
        <f t="shared" si="17"/>
        <v>0</v>
      </c>
    </row>
    <row r="259" spans="1:27" x14ac:dyDescent="0.25">
      <c r="A259" s="67" t="s">
        <v>569</v>
      </c>
      <c r="B259" s="68" t="s">
        <v>570</v>
      </c>
      <c r="C259" s="69" t="s">
        <v>594</v>
      </c>
      <c r="D259" s="70" t="s">
        <v>595</v>
      </c>
      <c r="E259" s="71" t="s">
        <v>597</v>
      </c>
      <c r="F259" s="72" t="s">
        <v>52</v>
      </c>
      <c r="G259" s="90">
        <v>30</v>
      </c>
      <c r="H259" s="16"/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  <c r="Q259" s="74">
        <v>0</v>
      </c>
      <c r="R259" s="74">
        <v>0</v>
      </c>
      <c r="S259" s="74">
        <v>0</v>
      </c>
      <c r="T259" s="74">
        <v>0</v>
      </c>
      <c r="U259" s="74">
        <v>0</v>
      </c>
      <c r="V259" s="74">
        <v>0</v>
      </c>
      <c r="W259" s="74">
        <v>0</v>
      </c>
      <c r="X259" s="74">
        <v>0</v>
      </c>
      <c r="Y259" s="74">
        <v>0</v>
      </c>
      <c r="Z259" s="46">
        <v>0</v>
      </c>
      <c r="AA259" s="47">
        <f t="shared" si="17"/>
        <v>0</v>
      </c>
    </row>
    <row r="260" spans="1:27" x14ac:dyDescent="0.25">
      <c r="A260" s="67" t="s">
        <v>572</v>
      </c>
      <c r="B260" s="68" t="s">
        <v>573</v>
      </c>
      <c r="C260" s="69" t="s">
        <v>598</v>
      </c>
      <c r="D260" s="70" t="s">
        <v>599</v>
      </c>
      <c r="E260" s="88" t="s">
        <v>600</v>
      </c>
      <c r="F260" s="72" t="s">
        <v>52</v>
      </c>
      <c r="G260" s="90">
        <v>30</v>
      </c>
      <c r="H260" s="16"/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  <c r="Q260" s="74">
        <v>0</v>
      </c>
      <c r="R260" s="74">
        <v>0</v>
      </c>
      <c r="S260" s="74">
        <v>0</v>
      </c>
      <c r="T260" s="74">
        <v>0</v>
      </c>
      <c r="U260" s="74">
        <v>0</v>
      </c>
      <c r="V260" s="74">
        <v>1</v>
      </c>
      <c r="W260" s="74">
        <v>0</v>
      </c>
      <c r="X260" s="74">
        <v>0</v>
      </c>
      <c r="Y260" s="74">
        <v>0</v>
      </c>
      <c r="Z260" s="46">
        <v>1</v>
      </c>
      <c r="AA260" s="47">
        <f t="shared" si="17"/>
        <v>1</v>
      </c>
    </row>
    <row r="261" spans="1:27" x14ac:dyDescent="0.25">
      <c r="A261" s="67" t="s">
        <v>581</v>
      </c>
      <c r="B261" s="68" t="s">
        <v>582</v>
      </c>
      <c r="C261" s="69" t="s">
        <v>598</v>
      </c>
      <c r="D261" s="70" t="s">
        <v>599</v>
      </c>
      <c r="E261" s="88" t="s">
        <v>601</v>
      </c>
      <c r="F261" s="72" t="s">
        <v>52</v>
      </c>
      <c r="G261" s="90">
        <v>30</v>
      </c>
      <c r="H261" s="16"/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  <c r="Q261" s="74">
        <v>0</v>
      </c>
      <c r="R261" s="74">
        <v>0</v>
      </c>
      <c r="S261" s="74">
        <v>0</v>
      </c>
      <c r="T261" s="74">
        <v>0</v>
      </c>
      <c r="U261" s="74">
        <v>0</v>
      </c>
      <c r="V261" s="74">
        <v>0</v>
      </c>
      <c r="W261" s="74">
        <v>0</v>
      </c>
      <c r="X261" s="74">
        <v>0</v>
      </c>
      <c r="Y261" s="74">
        <v>0</v>
      </c>
      <c r="Z261" s="46">
        <v>0</v>
      </c>
      <c r="AA261" s="47">
        <f t="shared" si="17"/>
        <v>0</v>
      </c>
    </row>
    <row r="262" spans="1:27" x14ac:dyDescent="0.25">
      <c r="A262" s="67" t="s">
        <v>563</v>
      </c>
      <c r="B262" s="68" t="s">
        <v>564</v>
      </c>
      <c r="C262" s="69" t="s">
        <v>602</v>
      </c>
      <c r="D262" s="70" t="s">
        <v>603</v>
      </c>
      <c r="E262" s="88" t="s">
        <v>604</v>
      </c>
      <c r="F262" s="72" t="s">
        <v>212</v>
      </c>
      <c r="G262" s="90">
        <v>30</v>
      </c>
      <c r="H262" s="16"/>
      <c r="I262" s="74">
        <v>0</v>
      </c>
      <c r="J262" s="74">
        <v>1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  <c r="Q262" s="74">
        <v>0</v>
      </c>
      <c r="R262" s="74">
        <v>0</v>
      </c>
      <c r="S262" s="74">
        <v>0</v>
      </c>
      <c r="T262" s="74">
        <v>0</v>
      </c>
      <c r="U262" s="74">
        <v>0</v>
      </c>
      <c r="V262" s="74">
        <v>0</v>
      </c>
      <c r="W262" s="74">
        <v>0</v>
      </c>
      <c r="X262" s="74">
        <v>0</v>
      </c>
      <c r="Y262" s="74">
        <v>0</v>
      </c>
      <c r="Z262" s="46">
        <v>1</v>
      </c>
      <c r="AA262" s="47">
        <f t="shared" si="17"/>
        <v>1</v>
      </c>
    </row>
    <row r="263" spans="1:27" x14ac:dyDescent="0.25">
      <c r="A263" s="67" t="s">
        <v>587</v>
      </c>
      <c r="B263" s="68" t="s">
        <v>588</v>
      </c>
      <c r="C263" s="69" t="s">
        <v>602</v>
      </c>
      <c r="D263" s="70" t="s">
        <v>603</v>
      </c>
      <c r="E263" s="88" t="s">
        <v>605</v>
      </c>
      <c r="F263" s="72" t="s">
        <v>212</v>
      </c>
      <c r="G263" s="90">
        <v>30</v>
      </c>
      <c r="H263" s="16"/>
      <c r="I263" s="74">
        <v>0</v>
      </c>
      <c r="J263" s="74">
        <v>1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  <c r="Q263" s="74">
        <v>0</v>
      </c>
      <c r="R263" s="74">
        <v>0</v>
      </c>
      <c r="S263" s="74">
        <v>0</v>
      </c>
      <c r="T263" s="74">
        <v>0</v>
      </c>
      <c r="U263" s="74">
        <v>0</v>
      </c>
      <c r="V263" s="74">
        <v>0</v>
      </c>
      <c r="W263" s="74">
        <v>0</v>
      </c>
      <c r="X263" s="74">
        <v>0</v>
      </c>
      <c r="Y263" s="74">
        <v>0</v>
      </c>
      <c r="Z263" s="46">
        <v>1</v>
      </c>
      <c r="AA263" s="47">
        <f t="shared" si="17"/>
        <v>1</v>
      </c>
    </row>
    <row r="264" spans="1:27" x14ac:dyDescent="0.25">
      <c r="A264" s="54" t="s">
        <v>606</v>
      </c>
      <c r="B264" s="55" t="s">
        <v>607</v>
      </c>
      <c r="C264" s="56" t="s">
        <v>606</v>
      </c>
      <c r="D264" s="57" t="s">
        <v>607</v>
      </c>
      <c r="E264" s="81" t="s">
        <v>608</v>
      </c>
      <c r="F264" s="59" t="s">
        <v>335</v>
      </c>
      <c r="G264" s="60">
        <v>31</v>
      </c>
      <c r="H264" s="16"/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45">
        <v>0</v>
      </c>
      <c r="X264" s="45">
        <v>0</v>
      </c>
      <c r="Y264" s="45">
        <v>0</v>
      </c>
      <c r="Z264" s="46">
        <v>0</v>
      </c>
      <c r="AA264" s="47">
        <f t="shared" si="17"/>
        <v>0</v>
      </c>
    </row>
    <row r="265" spans="1:27" x14ac:dyDescent="0.25">
      <c r="A265" s="54" t="s">
        <v>609</v>
      </c>
      <c r="B265" s="55" t="s">
        <v>610</v>
      </c>
      <c r="C265" s="56" t="s">
        <v>609</v>
      </c>
      <c r="D265" s="57" t="s">
        <v>610</v>
      </c>
      <c r="E265" s="81" t="s">
        <v>611</v>
      </c>
      <c r="F265" s="59" t="s">
        <v>612</v>
      </c>
      <c r="G265" s="60">
        <v>31</v>
      </c>
      <c r="H265" s="16"/>
      <c r="I265" s="45">
        <v>0</v>
      </c>
      <c r="J265" s="45">
        <v>2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5">
        <v>0</v>
      </c>
      <c r="U265" s="45">
        <v>0</v>
      </c>
      <c r="V265" s="45">
        <v>0</v>
      </c>
      <c r="W265" s="45">
        <v>0</v>
      </c>
      <c r="X265" s="45">
        <v>0</v>
      </c>
      <c r="Y265" s="45">
        <v>0</v>
      </c>
      <c r="Z265" s="46">
        <v>2</v>
      </c>
      <c r="AA265" s="47">
        <f t="shared" si="17"/>
        <v>1</v>
      </c>
    </row>
    <row r="266" spans="1:27" x14ac:dyDescent="0.25">
      <c r="A266" s="54" t="s">
        <v>613</v>
      </c>
      <c r="B266" s="55" t="s">
        <v>614</v>
      </c>
      <c r="C266" s="56" t="s">
        <v>613</v>
      </c>
      <c r="D266" s="57" t="s">
        <v>614</v>
      </c>
      <c r="E266" s="81" t="s">
        <v>615</v>
      </c>
      <c r="F266" s="59" t="s">
        <v>612</v>
      </c>
      <c r="G266" s="60">
        <v>31</v>
      </c>
      <c r="H266" s="16"/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6">
        <v>0</v>
      </c>
      <c r="AA266" s="47">
        <f t="shared" si="17"/>
        <v>0</v>
      </c>
    </row>
    <row r="267" spans="1:27" x14ac:dyDescent="0.25">
      <c r="A267" s="54" t="s">
        <v>616</v>
      </c>
      <c r="B267" s="55" t="s">
        <v>617</v>
      </c>
      <c r="C267" s="56" t="s">
        <v>616</v>
      </c>
      <c r="D267" s="57" t="s">
        <v>617</v>
      </c>
      <c r="E267" s="81" t="s">
        <v>618</v>
      </c>
      <c r="F267" s="59" t="s">
        <v>612</v>
      </c>
      <c r="G267" s="60">
        <v>31</v>
      </c>
      <c r="H267" s="16"/>
      <c r="I267" s="45">
        <v>0</v>
      </c>
      <c r="J267" s="45">
        <v>1.2899999999999991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5">
        <v>0</v>
      </c>
      <c r="U267" s="45">
        <v>0</v>
      </c>
      <c r="V267" s="45">
        <v>0</v>
      </c>
      <c r="W267" s="45">
        <v>0</v>
      </c>
      <c r="X267" s="45">
        <v>0</v>
      </c>
      <c r="Y267" s="45">
        <v>0</v>
      </c>
      <c r="Z267" s="46">
        <v>1.2899999999999636</v>
      </c>
      <c r="AA267" s="47">
        <f t="shared" si="17"/>
        <v>1</v>
      </c>
    </row>
    <row r="268" spans="1:27" ht="12.75" customHeight="1" x14ac:dyDescent="0.25">
      <c r="A268" s="54" t="s">
        <v>619</v>
      </c>
      <c r="B268" s="55" t="s">
        <v>620</v>
      </c>
      <c r="C268" s="56" t="s">
        <v>619</v>
      </c>
      <c r="D268" s="57" t="s">
        <v>620</v>
      </c>
      <c r="E268" s="81" t="s">
        <v>621</v>
      </c>
      <c r="F268" s="59" t="s">
        <v>612</v>
      </c>
      <c r="G268" s="60">
        <v>31</v>
      </c>
      <c r="H268" s="16"/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0</v>
      </c>
      <c r="T268" s="45">
        <v>0</v>
      </c>
      <c r="U268" s="45">
        <v>0</v>
      </c>
      <c r="V268" s="45">
        <v>0</v>
      </c>
      <c r="W268" s="45">
        <v>0</v>
      </c>
      <c r="X268" s="45">
        <v>0</v>
      </c>
      <c r="Y268" s="45">
        <v>0</v>
      </c>
      <c r="Z268" s="46">
        <v>0</v>
      </c>
      <c r="AA268" s="47">
        <f t="shared" si="17"/>
        <v>0</v>
      </c>
    </row>
    <row r="269" spans="1:27" ht="12.75" customHeight="1" x14ac:dyDescent="0.25">
      <c r="A269" s="54" t="s">
        <v>622</v>
      </c>
      <c r="B269" s="55" t="s">
        <v>623</v>
      </c>
      <c r="C269" s="56" t="s">
        <v>622</v>
      </c>
      <c r="D269" s="57" t="s">
        <v>623</v>
      </c>
      <c r="E269" s="81" t="s">
        <v>624</v>
      </c>
      <c r="F269" s="59" t="s">
        <v>612</v>
      </c>
      <c r="G269" s="60">
        <v>31</v>
      </c>
      <c r="H269" s="16"/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45">
        <v>0</v>
      </c>
      <c r="T269" s="45">
        <v>0</v>
      </c>
      <c r="U269" s="45">
        <v>0</v>
      </c>
      <c r="V269" s="45">
        <v>0</v>
      </c>
      <c r="W269" s="45">
        <v>0</v>
      </c>
      <c r="X269" s="45">
        <v>0</v>
      </c>
      <c r="Y269" s="45">
        <v>0</v>
      </c>
      <c r="Z269" s="46">
        <v>0</v>
      </c>
      <c r="AA269" s="47">
        <f t="shared" si="17"/>
        <v>0</v>
      </c>
    </row>
    <row r="270" spans="1:27" ht="12.75" customHeight="1" x14ac:dyDescent="0.25">
      <c r="A270" s="54" t="s">
        <v>625</v>
      </c>
      <c r="B270" s="55" t="s">
        <v>626</v>
      </c>
      <c r="C270" s="56" t="s">
        <v>625</v>
      </c>
      <c r="D270" s="57" t="s">
        <v>626</v>
      </c>
      <c r="E270" s="81" t="s">
        <v>627</v>
      </c>
      <c r="F270" s="59" t="s">
        <v>612</v>
      </c>
      <c r="G270" s="60">
        <v>31</v>
      </c>
      <c r="H270" s="16"/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45">
        <v>0</v>
      </c>
      <c r="T270" s="45">
        <v>0</v>
      </c>
      <c r="U270" s="45">
        <v>0</v>
      </c>
      <c r="V270" s="45">
        <v>0</v>
      </c>
      <c r="W270" s="45">
        <v>0</v>
      </c>
      <c r="X270" s="45">
        <v>0</v>
      </c>
      <c r="Y270" s="45">
        <v>0</v>
      </c>
      <c r="Z270" s="46">
        <v>0</v>
      </c>
      <c r="AA270" s="47">
        <f t="shared" si="17"/>
        <v>0</v>
      </c>
    </row>
    <row r="271" spans="1:27" ht="12.75" customHeight="1" x14ac:dyDescent="0.25">
      <c r="A271" s="54" t="s">
        <v>628</v>
      </c>
      <c r="B271" s="55" t="s">
        <v>629</v>
      </c>
      <c r="C271" s="56" t="s">
        <v>628</v>
      </c>
      <c r="D271" s="57" t="s">
        <v>629</v>
      </c>
      <c r="E271" s="81" t="s">
        <v>630</v>
      </c>
      <c r="F271" s="59" t="s">
        <v>612</v>
      </c>
      <c r="G271" s="60">
        <v>31</v>
      </c>
      <c r="H271" s="16"/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5">
        <v>0</v>
      </c>
      <c r="T271" s="45">
        <v>0</v>
      </c>
      <c r="U271" s="45">
        <v>0</v>
      </c>
      <c r="V271" s="45">
        <v>0</v>
      </c>
      <c r="W271" s="45">
        <v>0</v>
      </c>
      <c r="X271" s="45">
        <v>0</v>
      </c>
      <c r="Y271" s="45">
        <v>0</v>
      </c>
      <c r="Z271" s="46">
        <v>0</v>
      </c>
      <c r="AA271" s="47">
        <f t="shared" si="17"/>
        <v>0</v>
      </c>
    </row>
    <row r="272" spans="1:27" ht="12.75" customHeight="1" x14ac:dyDescent="0.25">
      <c r="A272" s="54" t="s">
        <v>631</v>
      </c>
      <c r="B272" s="55" t="s">
        <v>632</v>
      </c>
      <c r="C272" s="56" t="s">
        <v>631</v>
      </c>
      <c r="D272" s="57" t="s">
        <v>632</v>
      </c>
      <c r="E272" s="81" t="s">
        <v>633</v>
      </c>
      <c r="F272" s="59" t="s">
        <v>612</v>
      </c>
      <c r="G272" s="60">
        <v>31</v>
      </c>
      <c r="H272" s="16"/>
      <c r="I272" s="45">
        <v>0</v>
      </c>
      <c r="J272" s="45">
        <v>1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5">
        <v>0</v>
      </c>
      <c r="S272" s="45">
        <v>0</v>
      </c>
      <c r="T272" s="45">
        <v>0</v>
      </c>
      <c r="U272" s="45">
        <v>0</v>
      </c>
      <c r="V272" s="45">
        <v>0</v>
      </c>
      <c r="W272" s="45">
        <v>0</v>
      </c>
      <c r="X272" s="45">
        <v>0</v>
      </c>
      <c r="Y272" s="45">
        <v>0</v>
      </c>
      <c r="Z272" s="46">
        <v>1</v>
      </c>
      <c r="AA272" s="47">
        <f t="shared" si="17"/>
        <v>1</v>
      </c>
    </row>
    <row r="273" spans="1:27" x14ac:dyDescent="0.25">
      <c r="A273" s="54" t="s">
        <v>634</v>
      </c>
      <c r="B273" s="55" t="s">
        <v>635</v>
      </c>
      <c r="C273" s="56" t="s">
        <v>634</v>
      </c>
      <c r="D273" s="57" t="s">
        <v>635</v>
      </c>
      <c r="E273" s="81" t="s">
        <v>636</v>
      </c>
      <c r="F273" s="59" t="s">
        <v>612</v>
      </c>
      <c r="G273" s="60">
        <v>31</v>
      </c>
      <c r="H273" s="16"/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45">
        <v>0</v>
      </c>
      <c r="T273" s="45">
        <v>0</v>
      </c>
      <c r="U273" s="45">
        <v>0</v>
      </c>
      <c r="V273" s="45">
        <v>0</v>
      </c>
      <c r="W273" s="45">
        <v>0</v>
      </c>
      <c r="X273" s="45">
        <v>0</v>
      </c>
      <c r="Y273" s="45">
        <v>0</v>
      </c>
      <c r="Z273" s="46">
        <v>0</v>
      </c>
      <c r="AA273" s="47">
        <f t="shared" ref="AA273:AA336" si="19">COUNTIF($I273:$Y273,"&lt;&gt;0")</f>
        <v>0</v>
      </c>
    </row>
    <row r="274" spans="1:27" ht="12.75" customHeight="1" x14ac:dyDescent="0.25">
      <c r="A274" s="54" t="s">
        <v>637</v>
      </c>
      <c r="B274" s="55" t="s">
        <v>638</v>
      </c>
      <c r="C274" s="56" t="s">
        <v>637</v>
      </c>
      <c r="D274" s="57" t="s">
        <v>638</v>
      </c>
      <c r="E274" s="81" t="s">
        <v>639</v>
      </c>
      <c r="F274" s="59" t="s">
        <v>612</v>
      </c>
      <c r="G274" s="60">
        <v>31</v>
      </c>
      <c r="H274" s="16"/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5">
        <v>0</v>
      </c>
      <c r="U274" s="45">
        <v>0</v>
      </c>
      <c r="V274" s="45">
        <v>0</v>
      </c>
      <c r="W274" s="45">
        <v>0</v>
      </c>
      <c r="X274" s="45">
        <v>0</v>
      </c>
      <c r="Y274" s="45">
        <v>0</v>
      </c>
      <c r="Z274" s="46">
        <v>0</v>
      </c>
      <c r="AA274" s="47">
        <f t="shared" si="19"/>
        <v>0</v>
      </c>
    </row>
    <row r="275" spans="1:27" ht="12.75" customHeight="1" x14ac:dyDescent="0.25">
      <c r="A275" s="54" t="s">
        <v>640</v>
      </c>
      <c r="B275" s="55" t="s">
        <v>641</v>
      </c>
      <c r="C275" s="56" t="s">
        <v>640</v>
      </c>
      <c r="D275" s="57" t="s">
        <v>641</v>
      </c>
      <c r="E275" s="81" t="s">
        <v>642</v>
      </c>
      <c r="F275" s="59" t="s">
        <v>612</v>
      </c>
      <c r="G275" s="60">
        <v>31</v>
      </c>
      <c r="H275" s="16"/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0</v>
      </c>
      <c r="U275" s="45">
        <v>0</v>
      </c>
      <c r="V275" s="45">
        <v>0</v>
      </c>
      <c r="W275" s="45">
        <v>0</v>
      </c>
      <c r="X275" s="45">
        <v>0</v>
      </c>
      <c r="Y275" s="45">
        <v>0</v>
      </c>
      <c r="Z275" s="46">
        <v>0</v>
      </c>
      <c r="AA275" s="47">
        <f t="shared" si="19"/>
        <v>0</v>
      </c>
    </row>
    <row r="276" spans="1:27" ht="12.75" customHeight="1" x14ac:dyDescent="0.25">
      <c r="A276" s="82" t="s">
        <v>616</v>
      </c>
      <c r="B276" s="92" t="s">
        <v>617</v>
      </c>
      <c r="C276" s="84" t="s">
        <v>643</v>
      </c>
      <c r="D276" s="70" t="s">
        <v>644</v>
      </c>
      <c r="E276" s="85" t="s">
        <v>645</v>
      </c>
      <c r="F276" s="72" t="s">
        <v>612</v>
      </c>
      <c r="G276" s="73">
        <v>31</v>
      </c>
      <c r="H276" s="40"/>
      <c r="I276" s="74">
        <v>0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  <c r="Q276" s="74">
        <v>0</v>
      </c>
      <c r="R276" s="74">
        <v>0</v>
      </c>
      <c r="S276" s="74">
        <v>0</v>
      </c>
      <c r="T276" s="74">
        <v>0</v>
      </c>
      <c r="U276" s="74">
        <v>0</v>
      </c>
      <c r="V276" s="74">
        <v>0</v>
      </c>
      <c r="W276" s="74">
        <v>0</v>
      </c>
      <c r="X276" s="74">
        <v>0</v>
      </c>
      <c r="Y276" s="74">
        <v>0</v>
      </c>
      <c r="Z276" s="46">
        <v>0</v>
      </c>
      <c r="AA276" s="47">
        <f t="shared" si="19"/>
        <v>0</v>
      </c>
    </row>
    <row r="277" spans="1:27" ht="12.75" customHeight="1" x14ac:dyDescent="0.25">
      <c r="A277" s="82" t="s">
        <v>619</v>
      </c>
      <c r="B277" s="92" t="s">
        <v>620</v>
      </c>
      <c r="C277" s="84" t="s">
        <v>643</v>
      </c>
      <c r="D277" s="70" t="s">
        <v>644</v>
      </c>
      <c r="E277" s="85" t="s">
        <v>646</v>
      </c>
      <c r="F277" s="72" t="s">
        <v>612</v>
      </c>
      <c r="G277" s="73">
        <v>31</v>
      </c>
      <c r="H277" s="40"/>
      <c r="I277" s="74">
        <v>0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  <c r="O277" s="74">
        <v>0</v>
      </c>
      <c r="P277" s="74">
        <v>0</v>
      </c>
      <c r="Q277" s="74">
        <v>0</v>
      </c>
      <c r="R277" s="74">
        <v>0</v>
      </c>
      <c r="S277" s="74">
        <v>0</v>
      </c>
      <c r="T277" s="74">
        <v>0</v>
      </c>
      <c r="U277" s="74">
        <v>0</v>
      </c>
      <c r="V277" s="74">
        <v>0</v>
      </c>
      <c r="W277" s="74">
        <v>0</v>
      </c>
      <c r="X277" s="74">
        <v>0</v>
      </c>
      <c r="Y277" s="74">
        <v>0</v>
      </c>
      <c r="Z277" s="46">
        <v>0</v>
      </c>
      <c r="AA277" s="47">
        <f t="shared" si="19"/>
        <v>0</v>
      </c>
    </row>
    <row r="278" spans="1:27" ht="12.75" customHeight="1" x14ac:dyDescent="0.25">
      <c r="A278" s="82" t="s">
        <v>622</v>
      </c>
      <c r="B278" s="92" t="s">
        <v>623</v>
      </c>
      <c r="C278" s="84" t="s">
        <v>643</v>
      </c>
      <c r="D278" s="70" t="s">
        <v>644</v>
      </c>
      <c r="E278" s="85" t="s">
        <v>647</v>
      </c>
      <c r="F278" s="72" t="s">
        <v>612</v>
      </c>
      <c r="G278" s="73">
        <v>31</v>
      </c>
      <c r="H278" s="40"/>
      <c r="I278" s="74">
        <v>0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  <c r="Q278" s="74">
        <v>0</v>
      </c>
      <c r="R278" s="74">
        <v>0</v>
      </c>
      <c r="S278" s="74">
        <v>0</v>
      </c>
      <c r="T278" s="74">
        <v>0</v>
      </c>
      <c r="U278" s="74">
        <v>0</v>
      </c>
      <c r="V278" s="74">
        <v>0</v>
      </c>
      <c r="W278" s="74">
        <v>0</v>
      </c>
      <c r="X278" s="74">
        <v>0</v>
      </c>
      <c r="Y278" s="74">
        <v>0</v>
      </c>
      <c r="Z278" s="46">
        <v>0</v>
      </c>
      <c r="AA278" s="47">
        <f t="shared" si="19"/>
        <v>0</v>
      </c>
    </row>
    <row r="279" spans="1:27" ht="12.75" customHeight="1" x14ac:dyDescent="0.25">
      <c r="A279" s="82" t="s">
        <v>628</v>
      </c>
      <c r="B279" s="92" t="s">
        <v>629</v>
      </c>
      <c r="C279" s="84" t="s">
        <v>643</v>
      </c>
      <c r="D279" s="70" t="s">
        <v>644</v>
      </c>
      <c r="E279" s="85" t="s">
        <v>648</v>
      </c>
      <c r="F279" s="72" t="s">
        <v>612</v>
      </c>
      <c r="G279" s="73">
        <v>31</v>
      </c>
      <c r="H279" s="40"/>
      <c r="I279" s="74">
        <v>0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  <c r="Q279" s="74">
        <v>0</v>
      </c>
      <c r="R279" s="74">
        <v>0</v>
      </c>
      <c r="S279" s="74">
        <v>0</v>
      </c>
      <c r="T279" s="74">
        <v>0</v>
      </c>
      <c r="U279" s="74">
        <v>0</v>
      </c>
      <c r="V279" s="74">
        <v>0</v>
      </c>
      <c r="W279" s="74">
        <v>0</v>
      </c>
      <c r="X279" s="74">
        <v>0</v>
      </c>
      <c r="Y279" s="74">
        <v>0</v>
      </c>
      <c r="Z279" s="46">
        <v>0</v>
      </c>
      <c r="AA279" s="47">
        <f t="shared" si="19"/>
        <v>0</v>
      </c>
    </row>
    <row r="280" spans="1:27" ht="12.75" customHeight="1" x14ac:dyDescent="0.25">
      <c r="A280" s="82" t="s">
        <v>631</v>
      </c>
      <c r="B280" s="92" t="s">
        <v>632</v>
      </c>
      <c r="C280" s="84" t="s">
        <v>643</v>
      </c>
      <c r="D280" s="70" t="s">
        <v>644</v>
      </c>
      <c r="E280" s="85" t="s">
        <v>649</v>
      </c>
      <c r="F280" s="72" t="s">
        <v>612</v>
      </c>
      <c r="G280" s="73">
        <v>31</v>
      </c>
      <c r="H280" s="40"/>
      <c r="I280" s="74">
        <v>0</v>
      </c>
      <c r="J280" s="74">
        <v>0</v>
      </c>
      <c r="K280" s="74">
        <v>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  <c r="Q280" s="74">
        <v>0</v>
      </c>
      <c r="R280" s="74">
        <v>0</v>
      </c>
      <c r="S280" s="74">
        <v>0</v>
      </c>
      <c r="T280" s="74">
        <v>0</v>
      </c>
      <c r="U280" s="74">
        <v>0</v>
      </c>
      <c r="V280" s="74">
        <v>0</v>
      </c>
      <c r="W280" s="74">
        <v>0</v>
      </c>
      <c r="X280" s="74">
        <v>0</v>
      </c>
      <c r="Y280" s="74">
        <v>0</v>
      </c>
      <c r="Z280" s="46">
        <v>0</v>
      </c>
      <c r="AA280" s="47">
        <f t="shared" si="19"/>
        <v>0</v>
      </c>
    </row>
    <row r="281" spans="1:27" ht="12.75" customHeight="1" x14ac:dyDescent="0.25">
      <c r="A281" s="82" t="s">
        <v>640</v>
      </c>
      <c r="B281" s="92" t="s">
        <v>641</v>
      </c>
      <c r="C281" s="69" t="s">
        <v>643</v>
      </c>
      <c r="D281" s="87" t="s">
        <v>644</v>
      </c>
      <c r="E281" s="102" t="s">
        <v>650</v>
      </c>
      <c r="F281" s="72" t="s">
        <v>612</v>
      </c>
      <c r="G281" s="73">
        <v>31</v>
      </c>
      <c r="H281" s="40"/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  <c r="Q281" s="74">
        <v>0</v>
      </c>
      <c r="R281" s="74">
        <v>0</v>
      </c>
      <c r="S281" s="74">
        <v>0</v>
      </c>
      <c r="T281" s="74">
        <v>0</v>
      </c>
      <c r="U281" s="74">
        <v>0</v>
      </c>
      <c r="V281" s="74">
        <v>0</v>
      </c>
      <c r="W281" s="74">
        <v>0</v>
      </c>
      <c r="X281" s="74">
        <v>0</v>
      </c>
      <c r="Y281" s="74">
        <v>0</v>
      </c>
      <c r="Z281" s="46">
        <v>0</v>
      </c>
      <c r="AA281" s="47">
        <f t="shared" si="19"/>
        <v>0</v>
      </c>
    </row>
    <row r="282" spans="1:27" ht="12.75" customHeight="1" x14ac:dyDescent="0.25">
      <c r="A282" s="82" t="s">
        <v>606</v>
      </c>
      <c r="B282" s="92" t="s">
        <v>607</v>
      </c>
      <c r="C282" s="84" t="s">
        <v>651</v>
      </c>
      <c r="D282" s="70" t="s">
        <v>652</v>
      </c>
      <c r="E282" s="85" t="s">
        <v>653</v>
      </c>
      <c r="F282" s="72" t="s">
        <v>335</v>
      </c>
      <c r="G282" s="73">
        <v>31</v>
      </c>
      <c r="H282" s="40"/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  <c r="Q282" s="74">
        <v>0</v>
      </c>
      <c r="R282" s="74">
        <v>0</v>
      </c>
      <c r="S282" s="74">
        <v>0</v>
      </c>
      <c r="T282" s="74">
        <v>0</v>
      </c>
      <c r="U282" s="74">
        <v>0</v>
      </c>
      <c r="V282" s="74">
        <v>0</v>
      </c>
      <c r="W282" s="74">
        <v>0</v>
      </c>
      <c r="X282" s="74">
        <v>0.5</v>
      </c>
      <c r="Y282" s="74">
        <v>0</v>
      </c>
      <c r="Z282" s="46">
        <v>0.5</v>
      </c>
      <c r="AA282" s="47">
        <f t="shared" si="19"/>
        <v>1</v>
      </c>
    </row>
    <row r="283" spans="1:27" ht="12.75" customHeight="1" x14ac:dyDescent="0.25">
      <c r="A283" s="82" t="s">
        <v>609</v>
      </c>
      <c r="B283" s="92" t="s">
        <v>610</v>
      </c>
      <c r="C283" s="84" t="s">
        <v>651</v>
      </c>
      <c r="D283" s="70" t="s">
        <v>652</v>
      </c>
      <c r="E283" s="85" t="s">
        <v>654</v>
      </c>
      <c r="F283" s="72" t="s">
        <v>612</v>
      </c>
      <c r="G283" s="73">
        <v>31</v>
      </c>
      <c r="H283" s="40"/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  <c r="Q283" s="74">
        <v>0</v>
      </c>
      <c r="R283" s="74">
        <v>0</v>
      </c>
      <c r="S283" s="74">
        <v>0</v>
      </c>
      <c r="T283" s="74">
        <v>0</v>
      </c>
      <c r="U283" s="74">
        <v>0</v>
      </c>
      <c r="V283" s="74">
        <v>0</v>
      </c>
      <c r="W283" s="74">
        <v>0</v>
      </c>
      <c r="X283" s="74">
        <v>0</v>
      </c>
      <c r="Y283" s="74">
        <v>0</v>
      </c>
      <c r="Z283" s="46">
        <v>0</v>
      </c>
      <c r="AA283" s="47">
        <f t="shared" si="19"/>
        <v>0</v>
      </c>
    </row>
    <row r="284" spans="1:27" ht="12.75" customHeight="1" x14ac:dyDescent="0.25">
      <c r="A284" s="82" t="s">
        <v>616</v>
      </c>
      <c r="B284" s="92" t="s">
        <v>617</v>
      </c>
      <c r="C284" s="84" t="s">
        <v>651</v>
      </c>
      <c r="D284" s="70" t="s">
        <v>652</v>
      </c>
      <c r="E284" s="85" t="s">
        <v>655</v>
      </c>
      <c r="F284" s="72" t="s">
        <v>612</v>
      </c>
      <c r="G284" s="73">
        <v>31</v>
      </c>
      <c r="H284" s="40"/>
      <c r="I284" s="74">
        <v>0</v>
      </c>
      <c r="J284" s="74">
        <v>0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  <c r="Q284" s="74">
        <v>0</v>
      </c>
      <c r="R284" s="74">
        <v>0</v>
      </c>
      <c r="S284" s="74">
        <v>0</v>
      </c>
      <c r="T284" s="74">
        <v>0</v>
      </c>
      <c r="U284" s="74">
        <v>0</v>
      </c>
      <c r="V284" s="74">
        <v>0</v>
      </c>
      <c r="W284" s="74">
        <v>0</v>
      </c>
      <c r="X284" s="74">
        <v>0.5</v>
      </c>
      <c r="Y284" s="74">
        <v>0</v>
      </c>
      <c r="Z284" s="46">
        <v>0.5</v>
      </c>
      <c r="AA284" s="47">
        <f t="shared" si="19"/>
        <v>1</v>
      </c>
    </row>
    <row r="285" spans="1:27" ht="12.75" customHeight="1" x14ac:dyDescent="0.25">
      <c r="A285" s="82" t="s">
        <v>619</v>
      </c>
      <c r="B285" s="92" t="s">
        <v>620</v>
      </c>
      <c r="C285" s="84" t="s">
        <v>651</v>
      </c>
      <c r="D285" s="70" t="s">
        <v>652</v>
      </c>
      <c r="E285" s="85" t="s">
        <v>656</v>
      </c>
      <c r="F285" s="72" t="s">
        <v>612</v>
      </c>
      <c r="G285" s="73">
        <v>31</v>
      </c>
      <c r="H285" s="40"/>
      <c r="I285" s="74">
        <v>0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  <c r="Q285" s="74">
        <v>0</v>
      </c>
      <c r="R285" s="74">
        <v>0</v>
      </c>
      <c r="S285" s="74">
        <v>0</v>
      </c>
      <c r="T285" s="74">
        <v>0</v>
      </c>
      <c r="U285" s="74">
        <v>0</v>
      </c>
      <c r="V285" s="74">
        <v>0</v>
      </c>
      <c r="W285" s="74">
        <v>0</v>
      </c>
      <c r="X285" s="74">
        <v>0</v>
      </c>
      <c r="Y285" s="74">
        <v>0</v>
      </c>
      <c r="Z285" s="46">
        <v>0</v>
      </c>
      <c r="AA285" s="47">
        <f t="shared" si="19"/>
        <v>0</v>
      </c>
    </row>
    <row r="286" spans="1:27" ht="12.75" customHeight="1" x14ac:dyDescent="0.25">
      <c r="A286" s="82" t="s">
        <v>622</v>
      </c>
      <c r="B286" s="92" t="s">
        <v>623</v>
      </c>
      <c r="C286" s="84" t="s">
        <v>651</v>
      </c>
      <c r="D286" s="70" t="s">
        <v>652</v>
      </c>
      <c r="E286" s="85" t="s">
        <v>657</v>
      </c>
      <c r="F286" s="72" t="s">
        <v>612</v>
      </c>
      <c r="G286" s="73">
        <v>31</v>
      </c>
      <c r="H286" s="40"/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  <c r="Q286" s="74">
        <v>0</v>
      </c>
      <c r="R286" s="74">
        <v>0</v>
      </c>
      <c r="S286" s="74">
        <v>0</v>
      </c>
      <c r="T286" s="74">
        <v>0</v>
      </c>
      <c r="U286" s="74">
        <v>0</v>
      </c>
      <c r="V286" s="74">
        <v>0</v>
      </c>
      <c r="W286" s="74">
        <v>0</v>
      </c>
      <c r="X286" s="74">
        <v>0</v>
      </c>
      <c r="Y286" s="74">
        <v>0</v>
      </c>
      <c r="Z286" s="46">
        <v>0</v>
      </c>
      <c r="AA286" s="47">
        <f t="shared" si="19"/>
        <v>0</v>
      </c>
    </row>
    <row r="287" spans="1:27" ht="12.75" customHeight="1" x14ac:dyDescent="0.25">
      <c r="A287" s="82" t="s">
        <v>625</v>
      </c>
      <c r="B287" s="92" t="s">
        <v>626</v>
      </c>
      <c r="C287" s="84" t="s">
        <v>651</v>
      </c>
      <c r="D287" s="70" t="s">
        <v>652</v>
      </c>
      <c r="E287" s="85" t="s">
        <v>658</v>
      </c>
      <c r="F287" s="72" t="s">
        <v>612</v>
      </c>
      <c r="G287" s="73">
        <v>31</v>
      </c>
      <c r="H287" s="40"/>
      <c r="I287" s="74">
        <v>0</v>
      </c>
      <c r="J287" s="74">
        <v>0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  <c r="Q287" s="74">
        <v>0</v>
      </c>
      <c r="R287" s="74">
        <v>0</v>
      </c>
      <c r="S287" s="74">
        <v>0</v>
      </c>
      <c r="T287" s="74">
        <v>0</v>
      </c>
      <c r="U287" s="74">
        <v>0</v>
      </c>
      <c r="V287" s="74">
        <v>0</v>
      </c>
      <c r="W287" s="74">
        <v>0</v>
      </c>
      <c r="X287" s="74">
        <v>0</v>
      </c>
      <c r="Y287" s="74">
        <v>0</v>
      </c>
      <c r="Z287" s="46">
        <v>0</v>
      </c>
      <c r="AA287" s="47">
        <f t="shared" si="19"/>
        <v>0</v>
      </c>
    </row>
    <row r="288" spans="1:27" ht="12.75" customHeight="1" x14ac:dyDescent="0.25">
      <c r="A288" s="82" t="s">
        <v>628</v>
      </c>
      <c r="B288" s="92" t="s">
        <v>629</v>
      </c>
      <c r="C288" s="84" t="s">
        <v>651</v>
      </c>
      <c r="D288" s="70" t="s">
        <v>652</v>
      </c>
      <c r="E288" s="85" t="s">
        <v>659</v>
      </c>
      <c r="F288" s="72" t="s">
        <v>612</v>
      </c>
      <c r="G288" s="73">
        <v>31</v>
      </c>
      <c r="H288" s="40"/>
      <c r="I288" s="74">
        <v>0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  <c r="Q288" s="74">
        <v>0</v>
      </c>
      <c r="R288" s="74">
        <v>0</v>
      </c>
      <c r="S288" s="74">
        <v>0</v>
      </c>
      <c r="T288" s="74">
        <v>0</v>
      </c>
      <c r="U288" s="74">
        <v>0</v>
      </c>
      <c r="V288" s="74">
        <v>0</v>
      </c>
      <c r="W288" s="74">
        <v>0</v>
      </c>
      <c r="X288" s="74">
        <v>0</v>
      </c>
      <c r="Y288" s="74">
        <v>0</v>
      </c>
      <c r="Z288" s="46">
        <v>0</v>
      </c>
      <c r="AA288" s="47">
        <f t="shared" si="19"/>
        <v>0</v>
      </c>
    </row>
    <row r="289" spans="1:27" ht="12.75" customHeight="1" x14ac:dyDescent="0.25">
      <c r="A289" s="82" t="s">
        <v>631</v>
      </c>
      <c r="B289" s="92" t="s">
        <v>632</v>
      </c>
      <c r="C289" s="84" t="s">
        <v>651</v>
      </c>
      <c r="D289" s="70" t="s">
        <v>652</v>
      </c>
      <c r="E289" s="85" t="s">
        <v>660</v>
      </c>
      <c r="F289" s="72" t="s">
        <v>612</v>
      </c>
      <c r="G289" s="103">
        <v>31</v>
      </c>
      <c r="H289" s="40"/>
      <c r="I289" s="74">
        <v>0</v>
      </c>
      <c r="J289" s="74">
        <v>0</v>
      </c>
      <c r="K289" s="74">
        <v>0</v>
      </c>
      <c r="L289" s="74">
        <v>0</v>
      </c>
      <c r="M289" s="74">
        <v>0</v>
      </c>
      <c r="N289" s="74">
        <v>0</v>
      </c>
      <c r="O289" s="74">
        <v>0</v>
      </c>
      <c r="P289" s="74">
        <v>0</v>
      </c>
      <c r="Q289" s="74">
        <v>0</v>
      </c>
      <c r="R289" s="74">
        <v>0</v>
      </c>
      <c r="S289" s="74">
        <v>0</v>
      </c>
      <c r="T289" s="74">
        <v>0</v>
      </c>
      <c r="U289" s="74">
        <v>1</v>
      </c>
      <c r="V289" s="74">
        <v>0</v>
      </c>
      <c r="W289" s="74">
        <v>0</v>
      </c>
      <c r="X289" s="74">
        <v>0</v>
      </c>
      <c r="Y289" s="74">
        <v>0</v>
      </c>
      <c r="Z289" s="46">
        <v>1</v>
      </c>
      <c r="AA289" s="47">
        <f t="shared" si="19"/>
        <v>1</v>
      </c>
    </row>
    <row r="290" spans="1:27" ht="12.75" customHeight="1" x14ac:dyDescent="0.25">
      <c r="A290" s="82" t="s">
        <v>634</v>
      </c>
      <c r="B290" s="92" t="s">
        <v>635</v>
      </c>
      <c r="C290" s="84" t="s">
        <v>651</v>
      </c>
      <c r="D290" s="70" t="s">
        <v>652</v>
      </c>
      <c r="E290" s="85" t="s">
        <v>661</v>
      </c>
      <c r="F290" s="72" t="s">
        <v>612</v>
      </c>
      <c r="G290" s="103">
        <v>31</v>
      </c>
      <c r="H290" s="40"/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  <c r="Q290" s="74">
        <v>0</v>
      </c>
      <c r="R290" s="74">
        <v>0</v>
      </c>
      <c r="S290" s="74">
        <v>0</v>
      </c>
      <c r="T290" s="74">
        <v>0</v>
      </c>
      <c r="U290" s="74">
        <v>0</v>
      </c>
      <c r="V290" s="74">
        <v>0</v>
      </c>
      <c r="W290" s="74">
        <v>0</v>
      </c>
      <c r="X290" s="74">
        <v>0</v>
      </c>
      <c r="Y290" s="74">
        <v>0</v>
      </c>
      <c r="Z290" s="46">
        <v>0</v>
      </c>
      <c r="AA290" s="47">
        <f t="shared" si="19"/>
        <v>0</v>
      </c>
    </row>
    <row r="291" spans="1:27" ht="12.75" customHeight="1" x14ac:dyDescent="0.25">
      <c r="A291" s="82" t="s">
        <v>637</v>
      </c>
      <c r="B291" s="92" t="s">
        <v>638</v>
      </c>
      <c r="C291" s="84" t="s">
        <v>651</v>
      </c>
      <c r="D291" s="70" t="s">
        <v>652</v>
      </c>
      <c r="E291" s="85" t="s">
        <v>662</v>
      </c>
      <c r="F291" s="72" t="s">
        <v>612</v>
      </c>
      <c r="G291" s="73">
        <v>31</v>
      </c>
      <c r="H291" s="40"/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  <c r="Q291" s="74">
        <v>0</v>
      </c>
      <c r="R291" s="74">
        <v>0</v>
      </c>
      <c r="S291" s="74">
        <v>0</v>
      </c>
      <c r="T291" s="74">
        <v>0</v>
      </c>
      <c r="U291" s="74">
        <v>0</v>
      </c>
      <c r="V291" s="74">
        <v>0</v>
      </c>
      <c r="W291" s="74">
        <v>0</v>
      </c>
      <c r="X291" s="74">
        <v>0</v>
      </c>
      <c r="Y291" s="74">
        <v>0</v>
      </c>
      <c r="Z291" s="46">
        <v>0</v>
      </c>
      <c r="AA291" s="47">
        <f t="shared" si="19"/>
        <v>0</v>
      </c>
    </row>
    <row r="292" spans="1:27" ht="12.75" customHeight="1" x14ac:dyDescent="0.25">
      <c r="A292" s="82" t="s">
        <v>640</v>
      </c>
      <c r="B292" s="92" t="s">
        <v>641</v>
      </c>
      <c r="C292" s="84" t="s">
        <v>651</v>
      </c>
      <c r="D292" s="70" t="s">
        <v>652</v>
      </c>
      <c r="E292" s="85" t="s">
        <v>663</v>
      </c>
      <c r="F292" s="72" t="s">
        <v>612</v>
      </c>
      <c r="G292" s="73">
        <v>31</v>
      </c>
      <c r="H292" s="40"/>
      <c r="I292" s="74">
        <v>0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  <c r="Q292" s="74">
        <v>0</v>
      </c>
      <c r="R292" s="74">
        <v>0</v>
      </c>
      <c r="S292" s="74">
        <v>0</v>
      </c>
      <c r="T292" s="74">
        <v>0</v>
      </c>
      <c r="U292" s="74">
        <v>0</v>
      </c>
      <c r="V292" s="74">
        <v>0</v>
      </c>
      <c r="W292" s="74">
        <v>0</v>
      </c>
      <c r="X292" s="74">
        <v>0</v>
      </c>
      <c r="Y292" s="74">
        <v>0</v>
      </c>
      <c r="Z292" s="46">
        <v>0</v>
      </c>
      <c r="AA292" s="47">
        <f t="shared" si="19"/>
        <v>0</v>
      </c>
    </row>
    <row r="293" spans="1:27" ht="12.75" customHeight="1" x14ac:dyDescent="0.25">
      <c r="A293" s="54" t="s">
        <v>664</v>
      </c>
      <c r="B293" s="55" t="s">
        <v>665</v>
      </c>
      <c r="C293" s="56" t="s">
        <v>664</v>
      </c>
      <c r="D293" s="57" t="s">
        <v>665</v>
      </c>
      <c r="E293" s="81" t="s">
        <v>666</v>
      </c>
      <c r="F293" s="59" t="s">
        <v>242</v>
      </c>
      <c r="G293" s="60">
        <v>32</v>
      </c>
      <c r="H293" s="16"/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45">
        <v>0</v>
      </c>
      <c r="X293" s="45">
        <v>0</v>
      </c>
      <c r="Y293" s="45">
        <v>0</v>
      </c>
      <c r="Z293" s="46">
        <v>0</v>
      </c>
      <c r="AA293" s="47">
        <f t="shared" si="19"/>
        <v>0</v>
      </c>
    </row>
    <row r="294" spans="1:27" ht="12.75" customHeight="1" x14ac:dyDescent="0.25">
      <c r="A294" s="54" t="s">
        <v>667</v>
      </c>
      <c r="B294" s="55" t="s">
        <v>668</v>
      </c>
      <c r="C294" s="56" t="s">
        <v>667</v>
      </c>
      <c r="D294" s="57" t="s">
        <v>668</v>
      </c>
      <c r="E294" s="81" t="s">
        <v>669</v>
      </c>
      <c r="F294" s="59" t="s">
        <v>242</v>
      </c>
      <c r="G294" s="60">
        <v>32</v>
      </c>
      <c r="H294" s="16"/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0</v>
      </c>
      <c r="U294" s="45">
        <v>0</v>
      </c>
      <c r="V294" s="45">
        <v>0</v>
      </c>
      <c r="W294" s="45">
        <v>0</v>
      </c>
      <c r="X294" s="45">
        <v>0</v>
      </c>
      <c r="Y294" s="45">
        <v>0</v>
      </c>
      <c r="Z294" s="46">
        <v>0</v>
      </c>
      <c r="AA294" s="47">
        <f t="shared" si="19"/>
        <v>0</v>
      </c>
    </row>
    <row r="295" spans="1:27" ht="12.75" customHeight="1" x14ac:dyDescent="0.25">
      <c r="A295" s="54" t="s">
        <v>670</v>
      </c>
      <c r="B295" s="55" t="s">
        <v>671</v>
      </c>
      <c r="C295" s="56" t="s">
        <v>670</v>
      </c>
      <c r="D295" s="57" t="s">
        <v>671</v>
      </c>
      <c r="E295" s="81" t="s">
        <v>672</v>
      </c>
      <c r="F295" s="59" t="s">
        <v>242</v>
      </c>
      <c r="G295" s="60">
        <v>32</v>
      </c>
      <c r="H295" s="16"/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45">
        <v>0</v>
      </c>
      <c r="X295" s="45">
        <v>0</v>
      </c>
      <c r="Y295" s="45">
        <v>0</v>
      </c>
      <c r="Z295" s="46">
        <v>0</v>
      </c>
      <c r="AA295" s="47">
        <f t="shared" si="19"/>
        <v>0</v>
      </c>
    </row>
    <row r="296" spans="1:27" ht="12.75" customHeight="1" x14ac:dyDescent="0.25">
      <c r="A296" s="54" t="s">
        <v>673</v>
      </c>
      <c r="B296" s="55" t="s">
        <v>674</v>
      </c>
      <c r="C296" s="56" t="s">
        <v>673</v>
      </c>
      <c r="D296" s="57" t="s">
        <v>674</v>
      </c>
      <c r="E296" s="81" t="s">
        <v>675</v>
      </c>
      <c r="F296" s="59" t="s">
        <v>242</v>
      </c>
      <c r="G296" s="60">
        <v>32</v>
      </c>
      <c r="H296" s="16"/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0</v>
      </c>
      <c r="U296" s="45">
        <v>0</v>
      </c>
      <c r="V296" s="45">
        <v>0</v>
      </c>
      <c r="W296" s="45">
        <v>0</v>
      </c>
      <c r="X296" s="45">
        <v>0</v>
      </c>
      <c r="Y296" s="45">
        <v>0</v>
      </c>
      <c r="Z296" s="46">
        <v>0</v>
      </c>
      <c r="AA296" s="47">
        <f t="shared" si="19"/>
        <v>0</v>
      </c>
    </row>
    <row r="297" spans="1:27" ht="12.75" customHeight="1" x14ac:dyDescent="0.25">
      <c r="A297" s="54" t="s">
        <v>676</v>
      </c>
      <c r="B297" s="55" t="s">
        <v>677</v>
      </c>
      <c r="C297" s="56" t="s">
        <v>676</v>
      </c>
      <c r="D297" s="57" t="s">
        <v>677</v>
      </c>
      <c r="E297" s="81" t="s">
        <v>678</v>
      </c>
      <c r="F297" s="59" t="s">
        <v>242</v>
      </c>
      <c r="G297" s="60">
        <v>32</v>
      </c>
      <c r="H297" s="16"/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0</v>
      </c>
      <c r="U297" s="45">
        <v>0</v>
      </c>
      <c r="V297" s="45">
        <v>0</v>
      </c>
      <c r="W297" s="45">
        <v>0</v>
      </c>
      <c r="X297" s="45">
        <v>0</v>
      </c>
      <c r="Y297" s="45">
        <v>0</v>
      </c>
      <c r="Z297" s="46">
        <v>0</v>
      </c>
      <c r="AA297" s="47">
        <f t="shared" si="19"/>
        <v>0</v>
      </c>
    </row>
    <row r="298" spans="1:27" ht="12.75" customHeight="1" x14ac:dyDescent="0.25">
      <c r="A298" s="82" t="s">
        <v>664</v>
      </c>
      <c r="B298" s="92" t="s">
        <v>665</v>
      </c>
      <c r="C298" s="69" t="s">
        <v>679</v>
      </c>
      <c r="D298" s="87" t="s">
        <v>680</v>
      </c>
      <c r="E298" s="88" t="str">
        <f>C298&amp;A298</f>
        <v>U092T019</v>
      </c>
      <c r="F298" s="89" t="s">
        <v>242</v>
      </c>
      <c r="G298" s="90">
        <v>32</v>
      </c>
      <c r="H298" s="40"/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  <c r="Q298" s="74">
        <v>0</v>
      </c>
      <c r="R298" s="74">
        <v>0</v>
      </c>
      <c r="S298" s="74">
        <v>0</v>
      </c>
      <c r="T298" s="74">
        <v>0</v>
      </c>
      <c r="U298" s="74">
        <v>0</v>
      </c>
      <c r="V298" s="74">
        <v>0</v>
      </c>
      <c r="W298" s="74">
        <v>0</v>
      </c>
      <c r="X298" s="74">
        <v>0</v>
      </c>
      <c r="Y298" s="74">
        <v>0</v>
      </c>
      <c r="Z298" s="46">
        <v>0</v>
      </c>
      <c r="AA298" s="47">
        <f t="shared" si="19"/>
        <v>0</v>
      </c>
    </row>
    <row r="299" spans="1:27" ht="12.75" customHeight="1" x14ac:dyDescent="0.25">
      <c r="A299" s="82" t="s">
        <v>667</v>
      </c>
      <c r="B299" s="92" t="s">
        <v>668</v>
      </c>
      <c r="C299" s="69" t="s">
        <v>679</v>
      </c>
      <c r="D299" s="87" t="s">
        <v>680</v>
      </c>
      <c r="E299" s="88" t="str">
        <f>C299&amp;A299</f>
        <v>U092T039</v>
      </c>
      <c r="F299" s="89" t="s">
        <v>242</v>
      </c>
      <c r="G299" s="90">
        <v>32</v>
      </c>
      <c r="H299" s="40"/>
      <c r="I299" s="74">
        <v>0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  <c r="Q299" s="74">
        <v>0</v>
      </c>
      <c r="R299" s="74">
        <v>0</v>
      </c>
      <c r="S299" s="74">
        <v>0</v>
      </c>
      <c r="T299" s="74">
        <v>0</v>
      </c>
      <c r="U299" s="74">
        <v>0</v>
      </c>
      <c r="V299" s="74">
        <v>0</v>
      </c>
      <c r="W299" s="74">
        <v>0</v>
      </c>
      <c r="X299" s="74">
        <v>0</v>
      </c>
      <c r="Y299" s="74">
        <v>0</v>
      </c>
      <c r="Z299" s="46">
        <v>0</v>
      </c>
      <c r="AA299" s="47">
        <f t="shared" si="19"/>
        <v>0</v>
      </c>
    </row>
    <row r="300" spans="1:27" x14ac:dyDescent="0.25">
      <c r="A300" s="82" t="s">
        <v>670</v>
      </c>
      <c r="B300" s="92" t="s">
        <v>671</v>
      </c>
      <c r="C300" s="69" t="s">
        <v>679</v>
      </c>
      <c r="D300" s="87" t="s">
        <v>680</v>
      </c>
      <c r="E300" s="88" t="str">
        <f>C300&amp;A300</f>
        <v>U092T065</v>
      </c>
      <c r="F300" s="89" t="s">
        <v>242</v>
      </c>
      <c r="G300" s="90">
        <v>32</v>
      </c>
      <c r="H300" s="40"/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  <c r="Q300" s="74">
        <v>0</v>
      </c>
      <c r="R300" s="74">
        <v>0</v>
      </c>
      <c r="S300" s="74">
        <v>0</v>
      </c>
      <c r="T300" s="74">
        <v>0</v>
      </c>
      <c r="U300" s="74">
        <v>0</v>
      </c>
      <c r="V300" s="74">
        <v>0</v>
      </c>
      <c r="W300" s="74">
        <v>0</v>
      </c>
      <c r="X300" s="74">
        <v>0</v>
      </c>
      <c r="Y300" s="74">
        <v>0</v>
      </c>
      <c r="Z300" s="46">
        <v>0</v>
      </c>
      <c r="AA300" s="47">
        <f t="shared" si="19"/>
        <v>0</v>
      </c>
    </row>
    <row r="301" spans="1:27" ht="12.75" customHeight="1" x14ac:dyDescent="0.25">
      <c r="A301" s="82" t="s">
        <v>673</v>
      </c>
      <c r="B301" s="92" t="s">
        <v>674</v>
      </c>
      <c r="C301" s="69" t="s">
        <v>679</v>
      </c>
      <c r="D301" s="87" t="s">
        <v>680</v>
      </c>
      <c r="E301" s="88" t="str">
        <f>C301&amp;A301</f>
        <v>U092T124</v>
      </c>
      <c r="F301" s="89" t="s">
        <v>242</v>
      </c>
      <c r="G301" s="90">
        <v>32</v>
      </c>
      <c r="H301" s="40"/>
      <c r="I301" s="74">
        <v>0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  <c r="Q301" s="74">
        <v>0</v>
      </c>
      <c r="R301" s="74">
        <v>0</v>
      </c>
      <c r="S301" s="74">
        <v>0</v>
      </c>
      <c r="T301" s="74">
        <v>0</v>
      </c>
      <c r="U301" s="74">
        <v>0</v>
      </c>
      <c r="V301" s="74">
        <v>0</v>
      </c>
      <c r="W301" s="74">
        <v>0</v>
      </c>
      <c r="X301" s="74">
        <v>0</v>
      </c>
      <c r="Y301" s="74">
        <v>0</v>
      </c>
      <c r="Z301" s="46">
        <v>0</v>
      </c>
      <c r="AA301" s="47">
        <f t="shared" si="19"/>
        <v>0</v>
      </c>
    </row>
    <row r="302" spans="1:27" ht="12.75" customHeight="1" x14ac:dyDescent="0.25">
      <c r="A302" s="82" t="s">
        <v>676</v>
      </c>
      <c r="B302" s="92" t="s">
        <v>677</v>
      </c>
      <c r="C302" s="69" t="s">
        <v>679</v>
      </c>
      <c r="D302" s="87" t="s">
        <v>680</v>
      </c>
      <c r="E302" s="88" t="str">
        <f>C302&amp;A302</f>
        <v>U092T254</v>
      </c>
      <c r="F302" s="89" t="s">
        <v>242</v>
      </c>
      <c r="G302" s="90">
        <v>32</v>
      </c>
      <c r="H302" s="40"/>
      <c r="I302" s="74">
        <v>0</v>
      </c>
      <c r="J302" s="74">
        <v>7.33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  <c r="Q302" s="74">
        <v>0</v>
      </c>
      <c r="R302" s="74">
        <v>0</v>
      </c>
      <c r="S302" s="74">
        <v>0</v>
      </c>
      <c r="T302" s="74">
        <v>0</v>
      </c>
      <c r="U302" s="74">
        <v>0</v>
      </c>
      <c r="V302" s="74">
        <v>0</v>
      </c>
      <c r="W302" s="74">
        <v>0</v>
      </c>
      <c r="X302" s="74">
        <v>0</v>
      </c>
      <c r="Y302" s="74">
        <v>0</v>
      </c>
      <c r="Z302" s="46">
        <v>7.3299999999999983</v>
      </c>
      <c r="AA302" s="47">
        <f t="shared" si="19"/>
        <v>1</v>
      </c>
    </row>
    <row r="303" spans="1:27" x14ac:dyDescent="0.25">
      <c r="A303" s="54" t="s">
        <v>681</v>
      </c>
      <c r="B303" s="55" t="s">
        <v>682</v>
      </c>
      <c r="C303" s="56" t="s">
        <v>681</v>
      </c>
      <c r="D303" s="57" t="s">
        <v>682</v>
      </c>
      <c r="E303" s="81" t="s">
        <v>683</v>
      </c>
      <c r="F303" s="59" t="s">
        <v>125</v>
      </c>
      <c r="G303" s="60">
        <v>33</v>
      </c>
      <c r="H303" s="16"/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6">
        <v>0</v>
      </c>
      <c r="AA303" s="47">
        <f t="shared" si="19"/>
        <v>0</v>
      </c>
    </row>
    <row r="304" spans="1:27" x14ac:dyDescent="0.25">
      <c r="A304" s="54" t="s">
        <v>684</v>
      </c>
      <c r="B304" s="55" t="s">
        <v>685</v>
      </c>
      <c r="C304" s="56" t="s">
        <v>684</v>
      </c>
      <c r="D304" s="57" t="s">
        <v>685</v>
      </c>
      <c r="E304" s="81" t="s">
        <v>686</v>
      </c>
      <c r="F304" s="59" t="s">
        <v>125</v>
      </c>
      <c r="G304" s="60">
        <v>33</v>
      </c>
      <c r="H304" s="16"/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  <c r="Z304" s="46">
        <v>0</v>
      </c>
      <c r="AA304" s="47">
        <f t="shared" si="19"/>
        <v>0</v>
      </c>
    </row>
    <row r="305" spans="1:27" ht="12.75" customHeight="1" x14ac:dyDescent="0.25">
      <c r="A305" s="54" t="s">
        <v>687</v>
      </c>
      <c r="B305" s="55" t="s">
        <v>688</v>
      </c>
      <c r="C305" s="56" t="s">
        <v>687</v>
      </c>
      <c r="D305" s="57" t="s">
        <v>688</v>
      </c>
      <c r="E305" s="81" t="s">
        <v>689</v>
      </c>
      <c r="F305" s="59" t="s">
        <v>125</v>
      </c>
      <c r="G305" s="60">
        <v>33</v>
      </c>
      <c r="H305" s="16"/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5">
        <v>0</v>
      </c>
      <c r="U305" s="45">
        <v>0</v>
      </c>
      <c r="V305" s="45">
        <v>0</v>
      </c>
      <c r="W305" s="45">
        <v>0</v>
      </c>
      <c r="X305" s="45">
        <v>0</v>
      </c>
      <c r="Y305" s="45">
        <v>0</v>
      </c>
      <c r="Z305" s="46">
        <v>0</v>
      </c>
      <c r="AA305" s="47">
        <f t="shared" si="19"/>
        <v>0</v>
      </c>
    </row>
    <row r="306" spans="1:27" ht="12.75" customHeight="1" x14ac:dyDescent="0.25">
      <c r="A306" s="54" t="s">
        <v>690</v>
      </c>
      <c r="B306" s="55" t="s">
        <v>691</v>
      </c>
      <c r="C306" s="56" t="s">
        <v>690</v>
      </c>
      <c r="D306" s="57" t="s">
        <v>691</v>
      </c>
      <c r="E306" s="81" t="s">
        <v>692</v>
      </c>
      <c r="F306" s="59" t="s">
        <v>125</v>
      </c>
      <c r="G306" s="60">
        <v>33</v>
      </c>
      <c r="H306" s="16"/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  <c r="Z306" s="46">
        <v>0</v>
      </c>
      <c r="AA306" s="47">
        <f t="shared" si="19"/>
        <v>0</v>
      </c>
    </row>
    <row r="307" spans="1:27" ht="12.75" customHeight="1" x14ac:dyDescent="0.25">
      <c r="A307" s="82" t="s">
        <v>681</v>
      </c>
      <c r="B307" s="92" t="s">
        <v>682</v>
      </c>
      <c r="C307" s="84" t="s">
        <v>693</v>
      </c>
      <c r="D307" s="70" t="s">
        <v>694</v>
      </c>
      <c r="E307" s="85" t="s">
        <v>695</v>
      </c>
      <c r="F307" s="72" t="s">
        <v>125</v>
      </c>
      <c r="G307" s="73">
        <v>33</v>
      </c>
      <c r="H307" s="40"/>
      <c r="I307" s="74">
        <v>0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  <c r="Q307" s="74">
        <v>0</v>
      </c>
      <c r="R307" s="74">
        <v>0</v>
      </c>
      <c r="S307" s="74">
        <v>0</v>
      </c>
      <c r="T307" s="74">
        <v>0</v>
      </c>
      <c r="U307" s="74">
        <v>0</v>
      </c>
      <c r="V307" s="74">
        <v>0</v>
      </c>
      <c r="W307" s="74">
        <v>0</v>
      </c>
      <c r="X307" s="74">
        <v>0</v>
      </c>
      <c r="Y307" s="74">
        <v>0</v>
      </c>
      <c r="Z307" s="46">
        <v>0</v>
      </c>
      <c r="AA307" s="47">
        <f t="shared" si="19"/>
        <v>0</v>
      </c>
    </row>
    <row r="308" spans="1:27" ht="12.75" customHeight="1" x14ac:dyDescent="0.25">
      <c r="A308" s="82" t="s">
        <v>684</v>
      </c>
      <c r="B308" s="92" t="s">
        <v>685</v>
      </c>
      <c r="C308" s="84" t="s">
        <v>693</v>
      </c>
      <c r="D308" s="70" t="s">
        <v>694</v>
      </c>
      <c r="E308" s="85" t="s">
        <v>696</v>
      </c>
      <c r="F308" s="72" t="s">
        <v>125</v>
      </c>
      <c r="G308" s="73">
        <v>33</v>
      </c>
      <c r="H308" s="40"/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  <c r="Q308" s="74">
        <v>0</v>
      </c>
      <c r="R308" s="74">
        <v>0</v>
      </c>
      <c r="S308" s="74">
        <v>0</v>
      </c>
      <c r="T308" s="74">
        <v>0</v>
      </c>
      <c r="U308" s="74">
        <v>0</v>
      </c>
      <c r="V308" s="74">
        <v>0</v>
      </c>
      <c r="W308" s="74">
        <v>0</v>
      </c>
      <c r="X308" s="74">
        <v>0</v>
      </c>
      <c r="Y308" s="74">
        <v>0</v>
      </c>
      <c r="Z308" s="46">
        <v>0</v>
      </c>
      <c r="AA308" s="47">
        <f t="shared" si="19"/>
        <v>0</v>
      </c>
    </row>
    <row r="309" spans="1:27" ht="12.75" customHeight="1" x14ac:dyDescent="0.25">
      <c r="A309" s="82" t="s">
        <v>687</v>
      </c>
      <c r="B309" s="92" t="s">
        <v>688</v>
      </c>
      <c r="C309" s="84" t="s">
        <v>693</v>
      </c>
      <c r="D309" s="70" t="s">
        <v>694</v>
      </c>
      <c r="E309" s="85" t="s">
        <v>697</v>
      </c>
      <c r="F309" s="72" t="s">
        <v>125</v>
      </c>
      <c r="G309" s="73">
        <v>33</v>
      </c>
      <c r="H309" s="40"/>
      <c r="I309" s="74">
        <v>0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O309" s="74">
        <v>0</v>
      </c>
      <c r="P309" s="74">
        <v>0</v>
      </c>
      <c r="Q309" s="74">
        <v>0</v>
      </c>
      <c r="R309" s="74">
        <v>0</v>
      </c>
      <c r="S309" s="74">
        <v>0</v>
      </c>
      <c r="T309" s="74">
        <v>0</v>
      </c>
      <c r="U309" s="74">
        <v>0</v>
      </c>
      <c r="V309" s="74">
        <v>0</v>
      </c>
      <c r="W309" s="74">
        <v>0</v>
      </c>
      <c r="X309" s="74">
        <v>0</v>
      </c>
      <c r="Y309" s="74">
        <v>0</v>
      </c>
      <c r="Z309" s="46">
        <v>0</v>
      </c>
      <c r="AA309" s="47">
        <f t="shared" si="19"/>
        <v>0</v>
      </c>
    </row>
    <row r="310" spans="1:27" ht="12.75" customHeight="1" x14ac:dyDescent="0.25">
      <c r="A310" s="82" t="s">
        <v>690</v>
      </c>
      <c r="B310" s="92" t="s">
        <v>691</v>
      </c>
      <c r="C310" s="84" t="s">
        <v>693</v>
      </c>
      <c r="D310" s="70" t="s">
        <v>694</v>
      </c>
      <c r="E310" s="85" t="s">
        <v>698</v>
      </c>
      <c r="F310" s="72" t="s">
        <v>125</v>
      </c>
      <c r="G310" s="73">
        <v>33</v>
      </c>
      <c r="H310" s="40"/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  <c r="Q310" s="74">
        <v>0</v>
      </c>
      <c r="R310" s="74">
        <v>0</v>
      </c>
      <c r="S310" s="74">
        <v>0</v>
      </c>
      <c r="T310" s="74">
        <v>0</v>
      </c>
      <c r="U310" s="74">
        <v>0</v>
      </c>
      <c r="V310" s="74">
        <v>0</v>
      </c>
      <c r="W310" s="74">
        <v>0</v>
      </c>
      <c r="X310" s="74">
        <v>0</v>
      </c>
      <c r="Y310" s="74">
        <v>0</v>
      </c>
      <c r="Z310" s="46">
        <v>0</v>
      </c>
      <c r="AA310" s="47">
        <f t="shared" si="19"/>
        <v>0</v>
      </c>
    </row>
    <row r="311" spans="1:27" ht="12.75" customHeight="1" x14ac:dyDescent="0.25">
      <c r="A311" s="54" t="s">
        <v>699</v>
      </c>
      <c r="B311" s="55" t="s">
        <v>700</v>
      </c>
      <c r="C311" s="56" t="s">
        <v>699</v>
      </c>
      <c r="D311" s="57" t="s">
        <v>700</v>
      </c>
      <c r="E311" s="81" t="s">
        <v>701</v>
      </c>
      <c r="F311" s="59" t="s">
        <v>612</v>
      </c>
      <c r="G311" s="60">
        <v>34</v>
      </c>
      <c r="H311" s="16"/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6">
        <v>0</v>
      </c>
      <c r="AA311" s="47">
        <f t="shared" si="19"/>
        <v>0</v>
      </c>
    </row>
    <row r="312" spans="1:27" ht="12.75" customHeight="1" x14ac:dyDescent="0.25">
      <c r="A312" s="54" t="s">
        <v>702</v>
      </c>
      <c r="B312" s="55" t="s">
        <v>703</v>
      </c>
      <c r="C312" s="56" t="s">
        <v>702</v>
      </c>
      <c r="D312" s="57" t="s">
        <v>704</v>
      </c>
      <c r="E312" s="81" t="s">
        <v>705</v>
      </c>
      <c r="F312" s="59" t="s">
        <v>612</v>
      </c>
      <c r="G312" s="60">
        <v>34</v>
      </c>
      <c r="H312" s="16"/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  <c r="Z312" s="46">
        <v>0</v>
      </c>
      <c r="AA312" s="47">
        <f t="shared" si="19"/>
        <v>0</v>
      </c>
    </row>
    <row r="313" spans="1:27" ht="12.75" customHeight="1" x14ac:dyDescent="0.25">
      <c r="A313" s="54" t="s">
        <v>706</v>
      </c>
      <c r="B313" s="55" t="s">
        <v>707</v>
      </c>
      <c r="C313" s="56" t="s">
        <v>706</v>
      </c>
      <c r="D313" s="57" t="s">
        <v>707</v>
      </c>
      <c r="E313" s="81" t="s">
        <v>708</v>
      </c>
      <c r="F313" s="59" t="s">
        <v>612</v>
      </c>
      <c r="G313" s="60">
        <v>34</v>
      </c>
      <c r="H313" s="16"/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6">
        <v>0</v>
      </c>
      <c r="AA313" s="47">
        <f t="shared" si="19"/>
        <v>0</v>
      </c>
    </row>
    <row r="314" spans="1:27" ht="12.75" customHeight="1" x14ac:dyDescent="0.25">
      <c r="A314" s="54" t="s">
        <v>709</v>
      </c>
      <c r="B314" s="55" t="s">
        <v>710</v>
      </c>
      <c r="C314" s="56" t="s">
        <v>709</v>
      </c>
      <c r="D314" s="57" t="s">
        <v>710</v>
      </c>
      <c r="E314" s="81" t="s">
        <v>711</v>
      </c>
      <c r="F314" s="59" t="s">
        <v>612</v>
      </c>
      <c r="G314" s="60">
        <v>34</v>
      </c>
      <c r="H314" s="16"/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6">
        <v>0</v>
      </c>
      <c r="AA314" s="47">
        <f t="shared" si="19"/>
        <v>0</v>
      </c>
    </row>
    <row r="315" spans="1:27" ht="12.75" customHeight="1" x14ac:dyDescent="0.25">
      <c r="A315" s="54" t="s">
        <v>712</v>
      </c>
      <c r="B315" s="55" t="s">
        <v>713</v>
      </c>
      <c r="C315" s="56" t="s">
        <v>712</v>
      </c>
      <c r="D315" s="57" t="s">
        <v>713</v>
      </c>
      <c r="E315" s="81" t="s">
        <v>714</v>
      </c>
      <c r="F315" s="59" t="s">
        <v>612</v>
      </c>
      <c r="G315" s="60">
        <v>34</v>
      </c>
      <c r="H315" s="16"/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0</v>
      </c>
      <c r="T315" s="45">
        <v>0</v>
      </c>
      <c r="U315" s="45">
        <v>0</v>
      </c>
      <c r="V315" s="45">
        <v>0</v>
      </c>
      <c r="W315" s="45">
        <v>0</v>
      </c>
      <c r="X315" s="45">
        <v>0</v>
      </c>
      <c r="Y315" s="45">
        <v>0</v>
      </c>
      <c r="Z315" s="46">
        <v>0</v>
      </c>
      <c r="AA315" s="47">
        <f t="shared" si="19"/>
        <v>0</v>
      </c>
    </row>
    <row r="316" spans="1:27" ht="12.75" customHeight="1" x14ac:dyDescent="0.25">
      <c r="A316" s="54" t="s">
        <v>715</v>
      </c>
      <c r="B316" s="55" t="s">
        <v>716</v>
      </c>
      <c r="C316" s="56" t="s">
        <v>715</v>
      </c>
      <c r="D316" s="57" t="s">
        <v>716</v>
      </c>
      <c r="E316" s="81" t="s">
        <v>717</v>
      </c>
      <c r="F316" s="59" t="s">
        <v>612</v>
      </c>
      <c r="G316" s="60">
        <v>34</v>
      </c>
      <c r="H316" s="16"/>
      <c r="I316" s="45">
        <v>0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  <c r="Z316" s="46">
        <v>0</v>
      </c>
      <c r="AA316" s="47">
        <f t="shared" si="19"/>
        <v>0</v>
      </c>
    </row>
    <row r="317" spans="1:27" ht="12.75" customHeight="1" x14ac:dyDescent="0.25">
      <c r="A317" s="54" t="s">
        <v>718</v>
      </c>
      <c r="B317" s="55" t="s">
        <v>719</v>
      </c>
      <c r="C317" s="56" t="s">
        <v>718</v>
      </c>
      <c r="D317" s="57" t="s">
        <v>719</v>
      </c>
      <c r="E317" s="81" t="s">
        <v>720</v>
      </c>
      <c r="F317" s="59" t="s">
        <v>612</v>
      </c>
      <c r="G317" s="60">
        <v>34</v>
      </c>
      <c r="H317" s="16"/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  <c r="Z317" s="46">
        <v>0</v>
      </c>
      <c r="AA317" s="47">
        <f t="shared" si="19"/>
        <v>0</v>
      </c>
    </row>
    <row r="318" spans="1:27" ht="12.75" customHeight="1" x14ac:dyDescent="0.25">
      <c r="A318" s="82" t="s">
        <v>699</v>
      </c>
      <c r="B318" s="92" t="s">
        <v>700</v>
      </c>
      <c r="C318" s="84" t="s">
        <v>721</v>
      </c>
      <c r="D318" s="70" t="s">
        <v>722</v>
      </c>
      <c r="E318" s="85" t="s">
        <v>723</v>
      </c>
      <c r="F318" s="72" t="s">
        <v>612</v>
      </c>
      <c r="G318" s="73">
        <v>34</v>
      </c>
      <c r="H318" s="40"/>
      <c r="I318" s="74">
        <v>0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0</v>
      </c>
      <c r="P318" s="74">
        <v>0</v>
      </c>
      <c r="Q318" s="74">
        <v>0</v>
      </c>
      <c r="R318" s="74">
        <v>0</v>
      </c>
      <c r="S318" s="74">
        <v>0</v>
      </c>
      <c r="T318" s="74">
        <v>0</v>
      </c>
      <c r="U318" s="74">
        <v>0</v>
      </c>
      <c r="V318" s="74">
        <v>0</v>
      </c>
      <c r="W318" s="74">
        <v>0</v>
      </c>
      <c r="X318" s="74">
        <v>0</v>
      </c>
      <c r="Y318" s="74">
        <v>0</v>
      </c>
      <c r="Z318" s="46">
        <v>0</v>
      </c>
      <c r="AA318" s="47">
        <f t="shared" si="19"/>
        <v>0</v>
      </c>
    </row>
    <row r="319" spans="1:27" ht="12.75" customHeight="1" x14ac:dyDescent="0.25">
      <c r="A319" s="82" t="s">
        <v>702</v>
      </c>
      <c r="B319" s="92" t="s">
        <v>703</v>
      </c>
      <c r="C319" s="84" t="s">
        <v>721</v>
      </c>
      <c r="D319" s="70" t="s">
        <v>722</v>
      </c>
      <c r="E319" s="85" t="s">
        <v>724</v>
      </c>
      <c r="F319" s="72" t="s">
        <v>612</v>
      </c>
      <c r="G319" s="73">
        <v>34</v>
      </c>
      <c r="H319" s="40"/>
      <c r="I319" s="74">
        <v>0</v>
      </c>
      <c r="J319" s="74">
        <v>0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  <c r="Q319" s="74">
        <v>0</v>
      </c>
      <c r="R319" s="74">
        <v>0</v>
      </c>
      <c r="S319" s="74">
        <v>0</v>
      </c>
      <c r="T319" s="74">
        <v>0</v>
      </c>
      <c r="U319" s="74">
        <v>0</v>
      </c>
      <c r="V319" s="74">
        <v>0</v>
      </c>
      <c r="W319" s="74">
        <v>0</v>
      </c>
      <c r="X319" s="74">
        <v>0</v>
      </c>
      <c r="Y319" s="74">
        <v>0</v>
      </c>
      <c r="Z319" s="46">
        <v>0</v>
      </c>
      <c r="AA319" s="47">
        <f t="shared" si="19"/>
        <v>0</v>
      </c>
    </row>
    <row r="320" spans="1:27" ht="12.75" customHeight="1" x14ac:dyDescent="0.25">
      <c r="A320" s="82" t="s">
        <v>706</v>
      </c>
      <c r="B320" s="92" t="s">
        <v>707</v>
      </c>
      <c r="C320" s="84" t="s">
        <v>721</v>
      </c>
      <c r="D320" s="70" t="s">
        <v>722</v>
      </c>
      <c r="E320" s="85" t="s">
        <v>725</v>
      </c>
      <c r="F320" s="72" t="s">
        <v>612</v>
      </c>
      <c r="G320" s="73">
        <v>34</v>
      </c>
      <c r="H320" s="40"/>
      <c r="I320" s="74">
        <v>0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  <c r="Q320" s="74">
        <v>0</v>
      </c>
      <c r="R320" s="74">
        <v>0</v>
      </c>
      <c r="S320" s="74">
        <v>0</v>
      </c>
      <c r="T320" s="74">
        <v>0</v>
      </c>
      <c r="U320" s="74">
        <v>0</v>
      </c>
      <c r="V320" s="74">
        <v>0</v>
      </c>
      <c r="W320" s="74">
        <v>0</v>
      </c>
      <c r="X320" s="74">
        <v>0</v>
      </c>
      <c r="Y320" s="74">
        <v>0</v>
      </c>
      <c r="Z320" s="46">
        <v>0</v>
      </c>
      <c r="AA320" s="47">
        <f t="shared" si="19"/>
        <v>0</v>
      </c>
    </row>
    <row r="321" spans="1:27" ht="12.75" customHeight="1" x14ac:dyDescent="0.25">
      <c r="A321" s="82" t="s">
        <v>709</v>
      </c>
      <c r="B321" s="92" t="s">
        <v>710</v>
      </c>
      <c r="C321" s="84" t="s">
        <v>721</v>
      </c>
      <c r="D321" s="70" t="s">
        <v>722</v>
      </c>
      <c r="E321" s="85" t="s">
        <v>726</v>
      </c>
      <c r="F321" s="72" t="s">
        <v>612</v>
      </c>
      <c r="G321" s="73">
        <v>34</v>
      </c>
      <c r="H321" s="40"/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  <c r="Q321" s="74">
        <v>0</v>
      </c>
      <c r="R321" s="74">
        <v>0</v>
      </c>
      <c r="S321" s="74">
        <v>0</v>
      </c>
      <c r="T321" s="74">
        <v>0</v>
      </c>
      <c r="U321" s="74">
        <v>0</v>
      </c>
      <c r="V321" s="74">
        <v>0</v>
      </c>
      <c r="W321" s="74">
        <v>0</v>
      </c>
      <c r="X321" s="74">
        <v>0</v>
      </c>
      <c r="Y321" s="74">
        <v>0</v>
      </c>
      <c r="Z321" s="46">
        <v>0</v>
      </c>
      <c r="AA321" s="47">
        <f t="shared" si="19"/>
        <v>0</v>
      </c>
    </row>
    <row r="322" spans="1:27" ht="12.75" customHeight="1" x14ac:dyDescent="0.25">
      <c r="A322" s="82" t="s">
        <v>712</v>
      </c>
      <c r="B322" s="92" t="s">
        <v>713</v>
      </c>
      <c r="C322" s="84" t="s">
        <v>721</v>
      </c>
      <c r="D322" s="70" t="s">
        <v>722</v>
      </c>
      <c r="E322" s="85" t="s">
        <v>727</v>
      </c>
      <c r="F322" s="72" t="s">
        <v>612</v>
      </c>
      <c r="G322" s="73">
        <v>34</v>
      </c>
      <c r="H322" s="40"/>
      <c r="I322" s="74">
        <v>0</v>
      </c>
      <c r="J322" s="74">
        <v>0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  <c r="Q322" s="74">
        <v>0</v>
      </c>
      <c r="R322" s="74">
        <v>0</v>
      </c>
      <c r="S322" s="74">
        <v>0</v>
      </c>
      <c r="T322" s="74">
        <v>0</v>
      </c>
      <c r="U322" s="74">
        <v>0</v>
      </c>
      <c r="V322" s="74">
        <v>0</v>
      </c>
      <c r="W322" s="74">
        <v>0</v>
      </c>
      <c r="X322" s="74">
        <v>0</v>
      </c>
      <c r="Y322" s="74">
        <v>0</v>
      </c>
      <c r="Z322" s="46">
        <v>0</v>
      </c>
      <c r="AA322" s="47">
        <f t="shared" si="19"/>
        <v>0</v>
      </c>
    </row>
    <row r="323" spans="1:27" ht="12.75" customHeight="1" x14ac:dyDescent="0.25">
      <c r="A323" s="82" t="s">
        <v>715</v>
      </c>
      <c r="B323" s="92" t="s">
        <v>716</v>
      </c>
      <c r="C323" s="84" t="s">
        <v>721</v>
      </c>
      <c r="D323" s="70" t="s">
        <v>722</v>
      </c>
      <c r="E323" s="85" t="s">
        <v>728</v>
      </c>
      <c r="F323" s="72" t="s">
        <v>612</v>
      </c>
      <c r="G323" s="73">
        <v>34</v>
      </c>
      <c r="H323" s="40"/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  <c r="Q323" s="74">
        <v>0</v>
      </c>
      <c r="R323" s="74">
        <v>0</v>
      </c>
      <c r="S323" s="74">
        <v>0</v>
      </c>
      <c r="T323" s="74">
        <v>0</v>
      </c>
      <c r="U323" s="74">
        <v>0</v>
      </c>
      <c r="V323" s="74">
        <v>0</v>
      </c>
      <c r="W323" s="74">
        <v>0</v>
      </c>
      <c r="X323" s="74">
        <v>0</v>
      </c>
      <c r="Y323" s="74">
        <v>0</v>
      </c>
      <c r="Z323" s="46">
        <v>0</v>
      </c>
      <c r="AA323" s="47">
        <f t="shared" si="19"/>
        <v>0</v>
      </c>
    </row>
    <row r="324" spans="1:27" ht="12.75" customHeight="1" x14ac:dyDescent="0.25">
      <c r="A324" s="82" t="s">
        <v>718</v>
      </c>
      <c r="B324" s="92" t="s">
        <v>719</v>
      </c>
      <c r="C324" s="84" t="s">
        <v>721</v>
      </c>
      <c r="D324" s="70" t="s">
        <v>722</v>
      </c>
      <c r="E324" s="85" t="s">
        <v>729</v>
      </c>
      <c r="F324" s="72" t="s">
        <v>612</v>
      </c>
      <c r="G324" s="73">
        <v>34</v>
      </c>
      <c r="H324" s="40"/>
      <c r="I324" s="74">
        <v>0</v>
      </c>
      <c r="J324" s="74">
        <v>0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  <c r="Q324" s="74">
        <v>0</v>
      </c>
      <c r="R324" s="74">
        <v>0</v>
      </c>
      <c r="S324" s="74">
        <v>0</v>
      </c>
      <c r="T324" s="74">
        <v>0</v>
      </c>
      <c r="U324" s="74">
        <v>0</v>
      </c>
      <c r="V324" s="74">
        <v>0</v>
      </c>
      <c r="W324" s="74">
        <v>0</v>
      </c>
      <c r="X324" s="74">
        <v>0</v>
      </c>
      <c r="Y324" s="74">
        <v>0</v>
      </c>
      <c r="Z324" s="46">
        <v>0</v>
      </c>
      <c r="AA324" s="47">
        <f t="shared" si="19"/>
        <v>0</v>
      </c>
    </row>
    <row r="325" spans="1:27" ht="12.75" customHeight="1" x14ac:dyDescent="0.25">
      <c r="A325" s="82" t="s">
        <v>699</v>
      </c>
      <c r="B325" s="92" t="s">
        <v>700</v>
      </c>
      <c r="C325" s="69" t="s">
        <v>730</v>
      </c>
      <c r="D325" s="87" t="s">
        <v>731</v>
      </c>
      <c r="E325" s="88" t="str">
        <f t="shared" ref="E325:E331" si="20">C325&amp;A325</f>
        <v>U093T002</v>
      </c>
      <c r="F325" s="89" t="s">
        <v>612</v>
      </c>
      <c r="G325" s="90">
        <v>34</v>
      </c>
      <c r="H325" s="40"/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  <c r="R325" s="74">
        <v>0</v>
      </c>
      <c r="S325" s="74">
        <v>0</v>
      </c>
      <c r="T325" s="74">
        <v>0</v>
      </c>
      <c r="U325" s="74">
        <v>0</v>
      </c>
      <c r="V325" s="74">
        <v>0</v>
      </c>
      <c r="W325" s="74">
        <v>0</v>
      </c>
      <c r="X325" s="74">
        <v>0</v>
      </c>
      <c r="Y325" s="74">
        <v>0</v>
      </c>
      <c r="Z325" s="46">
        <v>0</v>
      </c>
      <c r="AA325" s="47">
        <f t="shared" si="19"/>
        <v>0</v>
      </c>
    </row>
    <row r="326" spans="1:27" ht="12.75" customHeight="1" x14ac:dyDescent="0.25">
      <c r="A326" s="82" t="s">
        <v>702</v>
      </c>
      <c r="B326" s="92" t="s">
        <v>703</v>
      </c>
      <c r="C326" s="69" t="s">
        <v>730</v>
      </c>
      <c r="D326" s="87" t="s">
        <v>731</v>
      </c>
      <c r="E326" s="88" t="str">
        <f t="shared" si="20"/>
        <v>U093T013</v>
      </c>
      <c r="F326" s="89" t="s">
        <v>612</v>
      </c>
      <c r="G326" s="90">
        <v>34</v>
      </c>
      <c r="H326" s="40"/>
      <c r="I326" s="74">
        <v>0</v>
      </c>
      <c r="J326" s="74">
        <v>1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  <c r="Q326" s="74">
        <v>0</v>
      </c>
      <c r="R326" s="74">
        <v>0</v>
      </c>
      <c r="S326" s="74">
        <v>0</v>
      </c>
      <c r="T326" s="74">
        <v>0</v>
      </c>
      <c r="U326" s="74">
        <v>0</v>
      </c>
      <c r="V326" s="74">
        <v>0</v>
      </c>
      <c r="W326" s="74">
        <v>0</v>
      </c>
      <c r="X326" s="74">
        <v>0</v>
      </c>
      <c r="Y326" s="74">
        <v>0</v>
      </c>
      <c r="Z326" s="46">
        <v>1</v>
      </c>
      <c r="AA326" s="47">
        <f t="shared" si="19"/>
        <v>1</v>
      </c>
    </row>
    <row r="327" spans="1:27" ht="12.75" customHeight="1" x14ac:dyDescent="0.25">
      <c r="A327" s="82" t="s">
        <v>706</v>
      </c>
      <c r="B327" s="92" t="s">
        <v>707</v>
      </c>
      <c r="C327" s="69" t="s">
        <v>730</v>
      </c>
      <c r="D327" s="87" t="s">
        <v>731</v>
      </c>
      <c r="E327" s="88" t="str">
        <f t="shared" si="20"/>
        <v>U093T034</v>
      </c>
      <c r="F327" s="89" t="s">
        <v>612</v>
      </c>
      <c r="G327" s="90">
        <v>34</v>
      </c>
      <c r="H327" s="40"/>
      <c r="I327" s="74">
        <v>0</v>
      </c>
      <c r="J327" s="74">
        <v>2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  <c r="Q327" s="74">
        <v>0</v>
      </c>
      <c r="R327" s="74">
        <v>0</v>
      </c>
      <c r="S327" s="74">
        <v>0</v>
      </c>
      <c r="T327" s="74">
        <v>0</v>
      </c>
      <c r="U327" s="74">
        <v>0</v>
      </c>
      <c r="V327" s="74">
        <v>0</v>
      </c>
      <c r="W327" s="74">
        <v>0</v>
      </c>
      <c r="X327" s="74">
        <v>0</v>
      </c>
      <c r="Y327" s="74">
        <v>0</v>
      </c>
      <c r="Z327" s="46">
        <v>2</v>
      </c>
      <c r="AA327" s="47">
        <f t="shared" si="19"/>
        <v>1</v>
      </c>
    </row>
    <row r="328" spans="1:27" ht="12.75" customHeight="1" x14ac:dyDescent="0.25">
      <c r="A328" s="82" t="s">
        <v>709</v>
      </c>
      <c r="B328" s="92" t="s">
        <v>710</v>
      </c>
      <c r="C328" s="69" t="s">
        <v>730</v>
      </c>
      <c r="D328" s="87" t="s">
        <v>731</v>
      </c>
      <c r="E328" s="88" t="str">
        <f t="shared" si="20"/>
        <v>U093T080</v>
      </c>
      <c r="F328" s="89" t="s">
        <v>612</v>
      </c>
      <c r="G328" s="90">
        <v>34</v>
      </c>
      <c r="H328" s="40"/>
      <c r="I328" s="74">
        <v>0</v>
      </c>
      <c r="J328" s="74">
        <v>0</v>
      </c>
      <c r="K328" s="74">
        <v>0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  <c r="Q328" s="74">
        <v>0</v>
      </c>
      <c r="R328" s="74">
        <v>0</v>
      </c>
      <c r="S328" s="74">
        <v>0</v>
      </c>
      <c r="T328" s="74">
        <v>0</v>
      </c>
      <c r="U328" s="74">
        <v>0</v>
      </c>
      <c r="V328" s="74">
        <v>0</v>
      </c>
      <c r="W328" s="74">
        <v>0</v>
      </c>
      <c r="X328" s="74">
        <v>0</v>
      </c>
      <c r="Y328" s="74">
        <v>0</v>
      </c>
      <c r="Z328" s="46">
        <v>0</v>
      </c>
      <c r="AA328" s="47">
        <f t="shared" si="19"/>
        <v>0</v>
      </c>
    </row>
    <row r="329" spans="1:27" ht="12.75" customHeight="1" x14ac:dyDescent="0.25">
      <c r="A329" s="82" t="s">
        <v>712</v>
      </c>
      <c r="B329" s="92" t="s">
        <v>713</v>
      </c>
      <c r="C329" s="69" t="s">
        <v>730</v>
      </c>
      <c r="D329" s="87" t="s">
        <v>731</v>
      </c>
      <c r="E329" s="88" t="str">
        <f t="shared" si="20"/>
        <v>U093T102</v>
      </c>
      <c r="F329" s="89" t="s">
        <v>612</v>
      </c>
      <c r="G329" s="90">
        <v>34</v>
      </c>
      <c r="H329" s="40"/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  <c r="Q329" s="74">
        <v>0</v>
      </c>
      <c r="R329" s="74">
        <v>0</v>
      </c>
      <c r="S329" s="74">
        <v>0</v>
      </c>
      <c r="T329" s="74">
        <v>0</v>
      </c>
      <c r="U329" s="74">
        <v>0</v>
      </c>
      <c r="V329" s="74">
        <v>0</v>
      </c>
      <c r="W329" s="74">
        <v>0</v>
      </c>
      <c r="X329" s="74">
        <v>0</v>
      </c>
      <c r="Y329" s="74">
        <v>0</v>
      </c>
      <c r="Z329" s="46">
        <v>0</v>
      </c>
      <c r="AA329" s="47">
        <f t="shared" si="19"/>
        <v>0</v>
      </c>
    </row>
    <row r="330" spans="1:27" ht="12.75" customHeight="1" x14ac:dyDescent="0.25">
      <c r="A330" s="82" t="s">
        <v>715</v>
      </c>
      <c r="B330" s="92" t="s">
        <v>716</v>
      </c>
      <c r="C330" s="69" t="s">
        <v>730</v>
      </c>
      <c r="D330" s="87" t="s">
        <v>731</v>
      </c>
      <c r="E330" s="88" t="str">
        <f t="shared" si="20"/>
        <v>U093T147</v>
      </c>
      <c r="F330" s="89" t="s">
        <v>612</v>
      </c>
      <c r="G330" s="90">
        <v>34</v>
      </c>
      <c r="H330" s="40"/>
      <c r="I330" s="74">
        <v>0</v>
      </c>
      <c r="J330" s="74">
        <v>2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  <c r="Q330" s="74">
        <v>0</v>
      </c>
      <c r="R330" s="74">
        <v>0</v>
      </c>
      <c r="S330" s="74">
        <v>0</v>
      </c>
      <c r="T330" s="74">
        <v>0</v>
      </c>
      <c r="U330" s="74">
        <v>0</v>
      </c>
      <c r="V330" s="74">
        <v>0</v>
      </c>
      <c r="W330" s="74">
        <v>0</v>
      </c>
      <c r="X330" s="74">
        <v>0</v>
      </c>
      <c r="Y330" s="74">
        <v>0</v>
      </c>
      <c r="Z330" s="46">
        <v>2</v>
      </c>
      <c r="AA330" s="47">
        <f t="shared" si="19"/>
        <v>1</v>
      </c>
    </row>
    <row r="331" spans="1:27" ht="12.75" customHeight="1" x14ac:dyDescent="0.25">
      <c r="A331" s="82" t="s">
        <v>718</v>
      </c>
      <c r="B331" s="92" t="s">
        <v>719</v>
      </c>
      <c r="C331" s="69" t="s">
        <v>730</v>
      </c>
      <c r="D331" s="87" t="s">
        <v>731</v>
      </c>
      <c r="E331" s="88" t="str">
        <f t="shared" si="20"/>
        <v>U093T235</v>
      </c>
      <c r="F331" s="89" t="s">
        <v>612</v>
      </c>
      <c r="G331" s="90">
        <v>34</v>
      </c>
      <c r="H331" s="40"/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  <c r="Q331" s="74">
        <v>0</v>
      </c>
      <c r="R331" s="74">
        <v>0</v>
      </c>
      <c r="S331" s="74">
        <v>0</v>
      </c>
      <c r="T331" s="74">
        <v>0</v>
      </c>
      <c r="U331" s="74">
        <v>0</v>
      </c>
      <c r="V331" s="74">
        <v>0</v>
      </c>
      <c r="W331" s="74">
        <v>0</v>
      </c>
      <c r="X331" s="74">
        <v>0</v>
      </c>
      <c r="Y331" s="74">
        <v>0</v>
      </c>
      <c r="Z331" s="46">
        <v>0</v>
      </c>
      <c r="AA331" s="47">
        <f t="shared" si="19"/>
        <v>0</v>
      </c>
    </row>
    <row r="332" spans="1:27" ht="12.75" customHeight="1" x14ac:dyDescent="0.25">
      <c r="A332" s="54" t="s">
        <v>732</v>
      </c>
      <c r="B332" s="55" t="s">
        <v>733</v>
      </c>
      <c r="C332" s="56" t="s">
        <v>732</v>
      </c>
      <c r="D332" s="57" t="s">
        <v>733</v>
      </c>
      <c r="E332" s="81" t="s">
        <v>734</v>
      </c>
      <c r="F332" s="59" t="s">
        <v>612</v>
      </c>
      <c r="G332" s="60">
        <v>35</v>
      </c>
      <c r="H332" s="16"/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  <c r="Z332" s="46">
        <v>0</v>
      </c>
      <c r="AA332" s="47">
        <f t="shared" si="19"/>
        <v>0</v>
      </c>
    </row>
    <row r="333" spans="1:27" ht="12.75" customHeight="1" x14ac:dyDescent="0.25">
      <c r="A333" s="54" t="s">
        <v>735</v>
      </c>
      <c r="B333" s="55" t="s">
        <v>736</v>
      </c>
      <c r="C333" s="56" t="s">
        <v>735</v>
      </c>
      <c r="D333" s="57" t="s">
        <v>736</v>
      </c>
      <c r="E333" s="81" t="s">
        <v>737</v>
      </c>
      <c r="F333" s="59" t="s">
        <v>612</v>
      </c>
      <c r="G333" s="60">
        <v>35</v>
      </c>
      <c r="H333" s="16"/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  <c r="Z333" s="46">
        <v>0</v>
      </c>
      <c r="AA333" s="47">
        <f t="shared" si="19"/>
        <v>0</v>
      </c>
    </row>
    <row r="334" spans="1:27" ht="12.75" customHeight="1" x14ac:dyDescent="0.25">
      <c r="A334" s="54" t="s">
        <v>738</v>
      </c>
      <c r="B334" s="55" t="s">
        <v>739</v>
      </c>
      <c r="C334" s="56" t="s">
        <v>738</v>
      </c>
      <c r="D334" s="57" t="s">
        <v>739</v>
      </c>
      <c r="E334" s="81" t="s">
        <v>740</v>
      </c>
      <c r="F334" s="59" t="s">
        <v>238</v>
      </c>
      <c r="G334" s="60">
        <v>35</v>
      </c>
      <c r="H334" s="16"/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  <c r="Z334" s="46">
        <v>0</v>
      </c>
      <c r="AA334" s="47">
        <f t="shared" si="19"/>
        <v>0</v>
      </c>
    </row>
    <row r="335" spans="1:27" ht="12.75" customHeight="1" x14ac:dyDescent="0.25">
      <c r="A335" s="54" t="s">
        <v>741</v>
      </c>
      <c r="B335" s="55" t="s">
        <v>742</v>
      </c>
      <c r="C335" s="56" t="s">
        <v>741</v>
      </c>
      <c r="D335" s="57" t="s">
        <v>742</v>
      </c>
      <c r="E335" s="81" t="s">
        <v>743</v>
      </c>
      <c r="F335" s="59" t="s">
        <v>238</v>
      </c>
      <c r="G335" s="60">
        <v>35</v>
      </c>
      <c r="H335" s="16"/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</v>
      </c>
      <c r="Z335" s="46">
        <v>0</v>
      </c>
      <c r="AA335" s="47">
        <f t="shared" si="19"/>
        <v>0</v>
      </c>
    </row>
    <row r="336" spans="1:27" ht="12.75" customHeight="1" x14ac:dyDescent="0.25">
      <c r="A336" s="54" t="s">
        <v>744</v>
      </c>
      <c r="B336" s="55" t="s">
        <v>745</v>
      </c>
      <c r="C336" s="56" t="s">
        <v>744</v>
      </c>
      <c r="D336" s="57" t="s">
        <v>745</v>
      </c>
      <c r="E336" s="81" t="s">
        <v>746</v>
      </c>
      <c r="F336" s="59" t="s">
        <v>474</v>
      </c>
      <c r="G336" s="60">
        <v>35</v>
      </c>
      <c r="H336" s="16"/>
      <c r="I336" s="45">
        <v>0</v>
      </c>
      <c r="J336" s="45">
        <v>5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  <c r="Z336" s="46">
        <v>5</v>
      </c>
      <c r="AA336" s="47">
        <f t="shared" si="19"/>
        <v>1</v>
      </c>
    </row>
    <row r="337" spans="1:27" ht="12.75" customHeight="1" x14ac:dyDescent="0.25">
      <c r="A337" s="54" t="s">
        <v>747</v>
      </c>
      <c r="B337" s="55" t="s">
        <v>748</v>
      </c>
      <c r="C337" s="56" t="s">
        <v>747</v>
      </c>
      <c r="D337" s="57" t="s">
        <v>748</v>
      </c>
      <c r="E337" s="81" t="s">
        <v>749</v>
      </c>
      <c r="F337" s="59" t="s">
        <v>242</v>
      </c>
      <c r="G337" s="60">
        <v>35</v>
      </c>
      <c r="H337" s="16"/>
      <c r="I337" s="45">
        <v>0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</v>
      </c>
      <c r="W337" s="45">
        <v>0</v>
      </c>
      <c r="X337" s="45">
        <v>0</v>
      </c>
      <c r="Y337" s="45">
        <v>0</v>
      </c>
      <c r="Z337" s="46">
        <v>0</v>
      </c>
      <c r="AA337" s="47">
        <f t="shared" ref="AA337:AA400" si="21">COUNTIF($I337:$Y337,"&lt;&gt;0")</f>
        <v>0</v>
      </c>
    </row>
    <row r="338" spans="1:27" ht="12.75" customHeight="1" x14ac:dyDescent="0.25">
      <c r="A338" s="82" t="s">
        <v>735</v>
      </c>
      <c r="B338" s="92" t="s">
        <v>736</v>
      </c>
      <c r="C338" s="84" t="s">
        <v>750</v>
      </c>
      <c r="D338" s="70" t="s">
        <v>751</v>
      </c>
      <c r="E338" s="85" t="s">
        <v>752</v>
      </c>
      <c r="F338" s="72" t="s">
        <v>612</v>
      </c>
      <c r="G338" s="73">
        <v>35</v>
      </c>
      <c r="H338" s="40"/>
      <c r="I338" s="74">
        <v>0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  <c r="Q338" s="74">
        <v>0</v>
      </c>
      <c r="R338" s="74">
        <v>0</v>
      </c>
      <c r="S338" s="74">
        <v>0</v>
      </c>
      <c r="T338" s="74">
        <v>0</v>
      </c>
      <c r="U338" s="74">
        <v>0</v>
      </c>
      <c r="V338" s="74">
        <v>0</v>
      </c>
      <c r="W338" s="74">
        <v>0</v>
      </c>
      <c r="X338" s="74">
        <v>0</v>
      </c>
      <c r="Y338" s="74">
        <v>0</v>
      </c>
      <c r="Z338" s="46">
        <v>0</v>
      </c>
      <c r="AA338" s="47">
        <f t="shared" si="21"/>
        <v>0</v>
      </c>
    </row>
    <row r="339" spans="1:27" ht="12.75" customHeight="1" x14ac:dyDescent="0.25">
      <c r="A339" s="82" t="s">
        <v>738</v>
      </c>
      <c r="B339" s="92" t="s">
        <v>739</v>
      </c>
      <c r="C339" s="84" t="s">
        <v>750</v>
      </c>
      <c r="D339" s="70" t="s">
        <v>751</v>
      </c>
      <c r="E339" s="85" t="s">
        <v>753</v>
      </c>
      <c r="F339" s="72" t="s">
        <v>238</v>
      </c>
      <c r="G339" s="73">
        <v>35</v>
      </c>
      <c r="H339" s="40"/>
      <c r="I339" s="74">
        <v>0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  <c r="Q339" s="74">
        <v>0</v>
      </c>
      <c r="R339" s="74">
        <v>0</v>
      </c>
      <c r="S339" s="74">
        <v>-1</v>
      </c>
      <c r="T339" s="74">
        <v>0</v>
      </c>
      <c r="U339" s="74">
        <v>0</v>
      </c>
      <c r="V339" s="74">
        <v>0</v>
      </c>
      <c r="W339" s="74">
        <v>0</v>
      </c>
      <c r="X339" s="74">
        <v>0</v>
      </c>
      <c r="Y339" s="74">
        <v>0</v>
      </c>
      <c r="Z339" s="46">
        <v>-1</v>
      </c>
      <c r="AA339" s="47">
        <f t="shared" si="21"/>
        <v>1</v>
      </c>
    </row>
    <row r="340" spans="1:27" ht="12.75" customHeight="1" x14ac:dyDescent="0.25">
      <c r="A340" s="82" t="s">
        <v>747</v>
      </c>
      <c r="B340" s="92" t="s">
        <v>748</v>
      </c>
      <c r="C340" s="84" t="s">
        <v>750</v>
      </c>
      <c r="D340" s="70" t="s">
        <v>751</v>
      </c>
      <c r="E340" s="85" t="s">
        <v>754</v>
      </c>
      <c r="F340" s="72" t="s">
        <v>242</v>
      </c>
      <c r="G340" s="73">
        <v>35</v>
      </c>
      <c r="H340" s="40"/>
      <c r="I340" s="74">
        <v>0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  <c r="Q340" s="74">
        <v>0</v>
      </c>
      <c r="R340" s="74">
        <v>0</v>
      </c>
      <c r="S340" s="74">
        <v>0</v>
      </c>
      <c r="T340" s="74">
        <v>0</v>
      </c>
      <c r="U340" s="74">
        <v>0</v>
      </c>
      <c r="V340" s="74">
        <v>0</v>
      </c>
      <c r="W340" s="74">
        <v>0</v>
      </c>
      <c r="X340" s="74">
        <v>0</v>
      </c>
      <c r="Y340" s="74">
        <v>0</v>
      </c>
      <c r="Z340" s="46">
        <v>0</v>
      </c>
      <c r="AA340" s="47">
        <f t="shared" si="21"/>
        <v>0</v>
      </c>
    </row>
    <row r="341" spans="1:27" ht="12.75" customHeight="1" x14ac:dyDescent="0.25">
      <c r="A341" s="82" t="s">
        <v>735</v>
      </c>
      <c r="B341" s="92" t="s">
        <v>736</v>
      </c>
      <c r="C341" s="69" t="s">
        <v>755</v>
      </c>
      <c r="D341" s="87" t="s">
        <v>756</v>
      </c>
      <c r="E341" s="88" t="str">
        <f>C341&amp;A341</f>
        <v>U094T086</v>
      </c>
      <c r="F341" s="89" t="s">
        <v>612</v>
      </c>
      <c r="G341" s="90">
        <v>35</v>
      </c>
      <c r="H341" s="40"/>
      <c r="I341" s="74">
        <v>0</v>
      </c>
      <c r="J341" s="74">
        <v>0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  <c r="Q341" s="74">
        <v>0</v>
      </c>
      <c r="R341" s="74">
        <v>0</v>
      </c>
      <c r="S341" s="74">
        <v>0</v>
      </c>
      <c r="T341" s="74">
        <v>0</v>
      </c>
      <c r="U341" s="74">
        <v>0</v>
      </c>
      <c r="V341" s="74">
        <v>0</v>
      </c>
      <c r="W341" s="74">
        <v>0</v>
      </c>
      <c r="X341" s="74">
        <v>0</v>
      </c>
      <c r="Y341" s="74">
        <v>0</v>
      </c>
      <c r="Z341" s="46">
        <v>0</v>
      </c>
      <c r="AA341" s="47">
        <f t="shared" si="21"/>
        <v>0</v>
      </c>
    </row>
    <row r="342" spans="1:27" ht="12.75" customHeight="1" x14ac:dyDescent="0.25">
      <c r="A342" s="82" t="s">
        <v>738</v>
      </c>
      <c r="B342" s="92" t="s">
        <v>739</v>
      </c>
      <c r="C342" s="69" t="s">
        <v>755</v>
      </c>
      <c r="D342" s="87" t="s">
        <v>756</v>
      </c>
      <c r="E342" s="88" t="str">
        <f>C342&amp;A342</f>
        <v>U094T092</v>
      </c>
      <c r="F342" s="89" t="s">
        <v>238</v>
      </c>
      <c r="G342" s="90">
        <v>35</v>
      </c>
      <c r="H342" s="40"/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  <c r="Q342" s="74">
        <v>0</v>
      </c>
      <c r="R342" s="74">
        <v>1</v>
      </c>
      <c r="S342" s="74">
        <v>0</v>
      </c>
      <c r="T342" s="74">
        <v>0</v>
      </c>
      <c r="U342" s="74">
        <v>0</v>
      </c>
      <c r="V342" s="74">
        <v>0</v>
      </c>
      <c r="W342" s="74">
        <v>0</v>
      </c>
      <c r="X342" s="74">
        <v>0</v>
      </c>
      <c r="Y342" s="74">
        <v>0</v>
      </c>
      <c r="Z342" s="46">
        <v>1</v>
      </c>
      <c r="AA342" s="47">
        <f t="shared" si="21"/>
        <v>1</v>
      </c>
    </row>
    <row r="343" spans="1:27" ht="12.75" customHeight="1" x14ac:dyDescent="0.25">
      <c r="A343" s="82" t="s">
        <v>741</v>
      </c>
      <c r="B343" s="92" t="s">
        <v>742</v>
      </c>
      <c r="C343" s="69" t="s">
        <v>755</v>
      </c>
      <c r="D343" s="87" t="s">
        <v>756</v>
      </c>
      <c r="E343" s="88" t="str">
        <f>C343&amp;A343</f>
        <v>U094T195</v>
      </c>
      <c r="F343" s="89" t="s">
        <v>238</v>
      </c>
      <c r="G343" s="90">
        <v>35</v>
      </c>
      <c r="H343" s="40"/>
      <c r="I343" s="74">
        <v>0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  <c r="O343" s="74">
        <v>0</v>
      </c>
      <c r="P343" s="74">
        <v>0</v>
      </c>
      <c r="Q343" s="74">
        <v>0</v>
      </c>
      <c r="R343" s="74">
        <v>0</v>
      </c>
      <c r="S343" s="74">
        <v>0</v>
      </c>
      <c r="T343" s="74">
        <v>0</v>
      </c>
      <c r="U343" s="74">
        <v>0</v>
      </c>
      <c r="V343" s="74">
        <v>0</v>
      </c>
      <c r="W343" s="74">
        <v>0</v>
      </c>
      <c r="X343" s="74">
        <v>0</v>
      </c>
      <c r="Y343" s="74">
        <v>0</v>
      </c>
      <c r="Z343" s="46">
        <v>0</v>
      </c>
      <c r="AA343" s="47">
        <f t="shared" si="21"/>
        <v>0</v>
      </c>
    </row>
    <row r="344" spans="1:27" ht="12.75" customHeight="1" x14ac:dyDescent="0.25">
      <c r="A344" s="82" t="s">
        <v>747</v>
      </c>
      <c r="B344" s="92" t="s">
        <v>748</v>
      </c>
      <c r="C344" s="69" t="s">
        <v>755</v>
      </c>
      <c r="D344" s="87" t="s">
        <v>756</v>
      </c>
      <c r="E344" s="88" t="str">
        <f>C344&amp;A344</f>
        <v>U094T251</v>
      </c>
      <c r="F344" s="89" t="s">
        <v>242</v>
      </c>
      <c r="G344" s="90">
        <v>35</v>
      </c>
      <c r="H344" s="40"/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  <c r="Q344" s="74">
        <v>0</v>
      </c>
      <c r="R344" s="74">
        <v>0</v>
      </c>
      <c r="S344" s="74">
        <v>0</v>
      </c>
      <c r="T344" s="74">
        <v>0</v>
      </c>
      <c r="U344" s="74">
        <v>0</v>
      </c>
      <c r="V344" s="74">
        <v>0</v>
      </c>
      <c r="W344" s="74">
        <v>0</v>
      </c>
      <c r="X344" s="74">
        <v>0</v>
      </c>
      <c r="Y344" s="74">
        <v>0</v>
      </c>
      <c r="Z344" s="46">
        <v>0</v>
      </c>
      <c r="AA344" s="47">
        <f t="shared" si="21"/>
        <v>0</v>
      </c>
    </row>
    <row r="345" spans="1:27" ht="12.75" customHeight="1" x14ac:dyDescent="0.25">
      <c r="A345" s="54" t="s">
        <v>757</v>
      </c>
      <c r="B345" s="55" t="s">
        <v>758</v>
      </c>
      <c r="C345" s="56" t="s">
        <v>757</v>
      </c>
      <c r="D345" s="57" t="s">
        <v>758</v>
      </c>
      <c r="E345" s="81" t="s">
        <v>759</v>
      </c>
      <c r="F345" s="59" t="s">
        <v>125</v>
      </c>
      <c r="G345" s="60">
        <v>36</v>
      </c>
      <c r="H345" s="16"/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5">
        <v>0</v>
      </c>
      <c r="S345" s="45">
        <v>0</v>
      </c>
      <c r="T345" s="45">
        <v>0</v>
      </c>
      <c r="U345" s="45">
        <v>0</v>
      </c>
      <c r="V345" s="45">
        <v>0</v>
      </c>
      <c r="W345" s="45">
        <v>0</v>
      </c>
      <c r="X345" s="45">
        <v>0</v>
      </c>
      <c r="Y345" s="45">
        <v>0</v>
      </c>
      <c r="Z345" s="46">
        <v>0</v>
      </c>
      <c r="AA345" s="47">
        <f t="shared" si="21"/>
        <v>0</v>
      </c>
    </row>
    <row r="346" spans="1:27" ht="12.75" customHeight="1" x14ac:dyDescent="0.25">
      <c r="A346" s="54" t="s">
        <v>760</v>
      </c>
      <c r="B346" s="55" t="s">
        <v>234</v>
      </c>
      <c r="C346" s="56" t="s">
        <v>760</v>
      </c>
      <c r="D346" s="57" t="s">
        <v>234</v>
      </c>
      <c r="E346" s="81" t="s">
        <v>761</v>
      </c>
      <c r="F346" s="59" t="s">
        <v>125</v>
      </c>
      <c r="G346" s="60">
        <v>36</v>
      </c>
      <c r="H346" s="16"/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5">
        <v>0</v>
      </c>
      <c r="S346" s="45">
        <v>0</v>
      </c>
      <c r="T346" s="45">
        <v>0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  <c r="Z346" s="46">
        <v>0</v>
      </c>
      <c r="AA346" s="47">
        <f t="shared" si="21"/>
        <v>0</v>
      </c>
    </row>
    <row r="347" spans="1:27" ht="12.75" customHeight="1" x14ac:dyDescent="0.25">
      <c r="A347" s="54" t="s">
        <v>762</v>
      </c>
      <c r="B347" s="55" t="s">
        <v>763</v>
      </c>
      <c r="C347" s="56" t="s">
        <v>762</v>
      </c>
      <c r="D347" s="57" t="s">
        <v>763</v>
      </c>
      <c r="E347" s="81" t="s">
        <v>764</v>
      </c>
      <c r="F347" s="59" t="s">
        <v>52</v>
      </c>
      <c r="G347" s="60">
        <v>36</v>
      </c>
      <c r="H347" s="16"/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0</v>
      </c>
      <c r="V347" s="45">
        <v>0</v>
      </c>
      <c r="W347" s="45">
        <v>0</v>
      </c>
      <c r="X347" s="45">
        <v>0</v>
      </c>
      <c r="Y347" s="45">
        <v>0</v>
      </c>
      <c r="Z347" s="46">
        <v>0</v>
      </c>
      <c r="AA347" s="47">
        <f t="shared" si="21"/>
        <v>0</v>
      </c>
    </row>
    <row r="348" spans="1:27" ht="12.75" customHeight="1" x14ac:dyDescent="0.25">
      <c r="A348" s="54" t="s">
        <v>765</v>
      </c>
      <c r="B348" s="55" t="s">
        <v>766</v>
      </c>
      <c r="C348" s="56" t="s">
        <v>765</v>
      </c>
      <c r="D348" s="57" t="s">
        <v>766</v>
      </c>
      <c r="E348" s="81" t="s">
        <v>767</v>
      </c>
      <c r="F348" s="59" t="s">
        <v>52</v>
      </c>
      <c r="G348" s="60">
        <v>36</v>
      </c>
      <c r="H348" s="16"/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6">
        <v>0</v>
      </c>
      <c r="AA348" s="47">
        <f t="shared" si="21"/>
        <v>0</v>
      </c>
    </row>
    <row r="349" spans="1:27" ht="12.75" customHeight="1" x14ac:dyDescent="0.25">
      <c r="A349" s="54" t="s">
        <v>768</v>
      </c>
      <c r="B349" s="55" t="s">
        <v>769</v>
      </c>
      <c r="C349" s="56" t="s">
        <v>768</v>
      </c>
      <c r="D349" s="57" t="s">
        <v>769</v>
      </c>
      <c r="E349" s="81" t="s">
        <v>770</v>
      </c>
      <c r="F349" s="59" t="s">
        <v>125</v>
      </c>
      <c r="G349" s="60">
        <v>36</v>
      </c>
      <c r="H349" s="16"/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6">
        <v>0</v>
      </c>
      <c r="AA349" s="47">
        <f t="shared" si="21"/>
        <v>0</v>
      </c>
    </row>
    <row r="350" spans="1:27" ht="12.75" customHeight="1" x14ac:dyDescent="0.25">
      <c r="A350" s="54" t="s">
        <v>771</v>
      </c>
      <c r="B350" s="55" t="s">
        <v>772</v>
      </c>
      <c r="C350" s="56" t="s">
        <v>771</v>
      </c>
      <c r="D350" s="57" t="s">
        <v>772</v>
      </c>
      <c r="E350" s="81" t="s">
        <v>773</v>
      </c>
      <c r="F350" s="59" t="s">
        <v>125</v>
      </c>
      <c r="G350" s="60">
        <v>36</v>
      </c>
      <c r="H350" s="16"/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0</v>
      </c>
      <c r="V350" s="45">
        <v>0</v>
      </c>
      <c r="W350" s="45">
        <v>0</v>
      </c>
      <c r="X350" s="45">
        <v>0</v>
      </c>
      <c r="Y350" s="45">
        <v>0</v>
      </c>
      <c r="Z350" s="46">
        <v>0</v>
      </c>
      <c r="AA350" s="47">
        <f t="shared" si="21"/>
        <v>0</v>
      </c>
    </row>
    <row r="351" spans="1:27" ht="12.75" customHeight="1" x14ac:dyDescent="0.25">
      <c r="A351" s="54" t="s">
        <v>774</v>
      </c>
      <c r="B351" s="55" t="s">
        <v>775</v>
      </c>
      <c r="C351" s="56" t="s">
        <v>774</v>
      </c>
      <c r="D351" s="57" t="s">
        <v>775</v>
      </c>
      <c r="E351" s="81" t="s">
        <v>776</v>
      </c>
      <c r="F351" s="59" t="s">
        <v>125</v>
      </c>
      <c r="G351" s="60">
        <v>36</v>
      </c>
      <c r="H351" s="16"/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  <c r="V351" s="45">
        <v>0</v>
      </c>
      <c r="W351" s="45">
        <v>0</v>
      </c>
      <c r="X351" s="45">
        <v>0</v>
      </c>
      <c r="Y351" s="45">
        <v>0</v>
      </c>
      <c r="Z351" s="46">
        <v>0</v>
      </c>
      <c r="AA351" s="47">
        <f t="shared" si="21"/>
        <v>0</v>
      </c>
    </row>
    <row r="352" spans="1:27" ht="12.75" customHeight="1" x14ac:dyDescent="0.25">
      <c r="A352" s="54" t="s">
        <v>777</v>
      </c>
      <c r="B352" s="55" t="s">
        <v>778</v>
      </c>
      <c r="C352" s="56" t="s">
        <v>777</v>
      </c>
      <c r="D352" s="57" t="s">
        <v>778</v>
      </c>
      <c r="E352" s="81" t="s">
        <v>779</v>
      </c>
      <c r="F352" s="59" t="s">
        <v>52</v>
      </c>
      <c r="G352" s="60">
        <v>36</v>
      </c>
      <c r="H352" s="16"/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0</v>
      </c>
      <c r="V352" s="45">
        <v>0</v>
      </c>
      <c r="W352" s="45">
        <v>0</v>
      </c>
      <c r="X352" s="45">
        <v>0</v>
      </c>
      <c r="Y352" s="45">
        <v>0</v>
      </c>
      <c r="Z352" s="46">
        <v>0</v>
      </c>
      <c r="AA352" s="47">
        <f t="shared" si="21"/>
        <v>0</v>
      </c>
    </row>
    <row r="353" spans="1:27" ht="12.75" customHeight="1" x14ac:dyDescent="0.25">
      <c r="A353" s="82" t="s">
        <v>760</v>
      </c>
      <c r="B353" s="92" t="s">
        <v>234</v>
      </c>
      <c r="C353" s="84" t="s">
        <v>780</v>
      </c>
      <c r="D353" s="70" t="s">
        <v>781</v>
      </c>
      <c r="E353" s="85" t="s">
        <v>782</v>
      </c>
      <c r="F353" s="72" t="s">
        <v>125</v>
      </c>
      <c r="G353" s="73">
        <v>36</v>
      </c>
      <c r="H353" s="40"/>
      <c r="I353" s="74">
        <v>0.5</v>
      </c>
      <c r="J353" s="74">
        <v>6.9999999999999991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  <c r="Q353" s="74">
        <v>0</v>
      </c>
      <c r="R353" s="74">
        <v>0</v>
      </c>
      <c r="S353" s="74">
        <v>0</v>
      </c>
      <c r="T353" s="74">
        <v>0</v>
      </c>
      <c r="U353" s="74">
        <v>1</v>
      </c>
      <c r="V353" s="74">
        <v>4</v>
      </c>
      <c r="W353" s="74">
        <v>1</v>
      </c>
      <c r="X353" s="74">
        <v>3</v>
      </c>
      <c r="Y353" s="74">
        <v>0</v>
      </c>
      <c r="Z353" s="46">
        <v>16.5</v>
      </c>
      <c r="AA353" s="47">
        <f t="shared" si="21"/>
        <v>6</v>
      </c>
    </row>
    <row r="354" spans="1:27" x14ac:dyDescent="0.25">
      <c r="A354" s="82" t="s">
        <v>768</v>
      </c>
      <c r="B354" s="92" t="s">
        <v>769</v>
      </c>
      <c r="C354" s="84" t="s">
        <v>780</v>
      </c>
      <c r="D354" s="70" t="s">
        <v>781</v>
      </c>
      <c r="E354" s="85" t="s">
        <v>783</v>
      </c>
      <c r="F354" s="72" t="s">
        <v>125</v>
      </c>
      <c r="G354" s="73">
        <v>36</v>
      </c>
      <c r="H354" s="40"/>
      <c r="I354" s="74">
        <v>0</v>
      </c>
      <c r="J354" s="74">
        <v>1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  <c r="Q354" s="74">
        <v>0</v>
      </c>
      <c r="R354" s="74">
        <v>0</v>
      </c>
      <c r="S354" s="74">
        <v>0</v>
      </c>
      <c r="T354" s="74">
        <v>0</v>
      </c>
      <c r="U354" s="74">
        <v>1</v>
      </c>
      <c r="V354" s="74">
        <v>7</v>
      </c>
      <c r="W354" s="74">
        <v>5</v>
      </c>
      <c r="X354" s="74">
        <v>5</v>
      </c>
      <c r="Y354" s="74">
        <v>0</v>
      </c>
      <c r="Z354" s="46">
        <v>19</v>
      </c>
      <c r="AA354" s="47">
        <f t="shared" si="21"/>
        <v>5</v>
      </c>
    </row>
    <row r="355" spans="1:27" x14ac:dyDescent="0.25">
      <c r="A355" s="82" t="s">
        <v>757</v>
      </c>
      <c r="B355" s="92" t="s">
        <v>758</v>
      </c>
      <c r="C355" s="84" t="s">
        <v>784</v>
      </c>
      <c r="D355" s="70" t="s">
        <v>785</v>
      </c>
      <c r="E355" s="85" t="s">
        <v>786</v>
      </c>
      <c r="F355" s="72" t="s">
        <v>125</v>
      </c>
      <c r="G355" s="73">
        <v>36</v>
      </c>
      <c r="H355" s="40"/>
      <c r="I355" s="74">
        <v>0.49999999999999989</v>
      </c>
      <c r="J355" s="74">
        <v>5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  <c r="Q355" s="74">
        <v>0</v>
      </c>
      <c r="R355" s="74">
        <v>0</v>
      </c>
      <c r="S355" s="74">
        <v>0</v>
      </c>
      <c r="T355" s="74">
        <v>0</v>
      </c>
      <c r="U355" s="74">
        <v>0</v>
      </c>
      <c r="V355" s="74">
        <v>0</v>
      </c>
      <c r="W355" s="74">
        <v>0</v>
      </c>
      <c r="X355" s="74">
        <v>0</v>
      </c>
      <c r="Y355" s="74">
        <v>0</v>
      </c>
      <c r="Z355" s="46">
        <v>5.5</v>
      </c>
      <c r="AA355" s="47">
        <f t="shared" si="21"/>
        <v>2</v>
      </c>
    </row>
    <row r="356" spans="1:27" ht="12.75" customHeight="1" x14ac:dyDescent="0.25">
      <c r="A356" s="82" t="s">
        <v>762</v>
      </c>
      <c r="B356" s="92" t="s">
        <v>763</v>
      </c>
      <c r="C356" s="84" t="s">
        <v>784</v>
      </c>
      <c r="D356" s="70" t="s">
        <v>785</v>
      </c>
      <c r="E356" s="85" t="s">
        <v>787</v>
      </c>
      <c r="F356" s="72" t="s">
        <v>52</v>
      </c>
      <c r="G356" s="73">
        <v>36</v>
      </c>
      <c r="H356" s="40"/>
      <c r="I356" s="74">
        <v>0</v>
      </c>
      <c r="J356" s="74">
        <v>1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  <c r="Q356" s="74">
        <v>0</v>
      </c>
      <c r="R356" s="74">
        <v>0</v>
      </c>
      <c r="S356" s="74">
        <v>0</v>
      </c>
      <c r="T356" s="74">
        <v>0</v>
      </c>
      <c r="U356" s="74">
        <v>0</v>
      </c>
      <c r="V356" s="74">
        <v>0</v>
      </c>
      <c r="W356" s="74">
        <v>0</v>
      </c>
      <c r="X356" s="74">
        <v>0</v>
      </c>
      <c r="Y356" s="74">
        <v>0</v>
      </c>
      <c r="Z356" s="46">
        <v>1</v>
      </c>
      <c r="AA356" s="47">
        <f t="shared" si="21"/>
        <v>1</v>
      </c>
    </row>
    <row r="357" spans="1:27" ht="12.75" customHeight="1" x14ac:dyDescent="0.25">
      <c r="A357" s="82" t="s">
        <v>765</v>
      </c>
      <c r="B357" s="92" t="s">
        <v>766</v>
      </c>
      <c r="C357" s="84" t="s">
        <v>784</v>
      </c>
      <c r="D357" s="70" t="s">
        <v>785</v>
      </c>
      <c r="E357" s="85" t="s">
        <v>788</v>
      </c>
      <c r="F357" s="72" t="s">
        <v>52</v>
      </c>
      <c r="G357" s="73">
        <v>36</v>
      </c>
      <c r="H357" s="40"/>
      <c r="I357" s="74">
        <v>0</v>
      </c>
      <c r="J357" s="74">
        <v>2</v>
      </c>
      <c r="K357" s="74">
        <v>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  <c r="Q357" s="74">
        <v>0</v>
      </c>
      <c r="R357" s="74">
        <v>0</v>
      </c>
      <c r="S357" s="74">
        <v>0</v>
      </c>
      <c r="T357" s="74">
        <v>0</v>
      </c>
      <c r="U357" s="74">
        <v>0</v>
      </c>
      <c r="V357" s="74">
        <v>0</v>
      </c>
      <c r="W357" s="74">
        <v>0</v>
      </c>
      <c r="X357" s="74">
        <v>0</v>
      </c>
      <c r="Y357" s="74">
        <v>0</v>
      </c>
      <c r="Z357" s="46">
        <v>2</v>
      </c>
      <c r="AA357" s="47">
        <f t="shared" si="21"/>
        <v>1</v>
      </c>
    </row>
    <row r="358" spans="1:27" ht="12.75" customHeight="1" x14ac:dyDescent="0.25">
      <c r="A358" s="82" t="s">
        <v>771</v>
      </c>
      <c r="B358" s="92" t="s">
        <v>772</v>
      </c>
      <c r="C358" s="84" t="s">
        <v>784</v>
      </c>
      <c r="D358" s="70" t="s">
        <v>785</v>
      </c>
      <c r="E358" s="85" t="s">
        <v>789</v>
      </c>
      <c r="F358" s="72" t="s">
        <v>125</v>
      </c>
      <c r="G358" s="73">
        <v>36</v>
      </c>
      <c r="H358" s="40"/>
      <c r="I358" s="74">
        <v>0.5</v>
      </c>
      <c r="J358" s="74">
        <v>3.9499999999999993</v>
      </c>
      <c r="K358" s="74">
        <v>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  <c r="Q358" s="74">
        <v>0</v>
      </c>
      <c r="R358" s="74">
        <v>0</v>
      </c>
      <c r="S358" s="74">
        <v>0</v>
      </c>
      <c r="T358" s="74">
        <v>0</v>
      </c>
      <c r="U358" s="74">
        <v>0</v>
      </c>
      <c r="V358" s="74">
        <v>0</v>
      </c>
      <c r="W358" s="74">
        <v>0</v>
      </c>
      <c r="X358" s="74">
        <v>0</v>
      </c>
      <c r="Y358" s="74">
        <v>0</v>
      </c>
      <c r="Z358" s="46">
        <v>4.4499999999999886</v>
      </c>
      <c r="AA358" s="47">
        <f t="shared" si="21"/>
        <v>2</v>
      </c>
    </row>
    <row r="359" spans="1:27" ht="12.75" customHeight="1" x14ac:dyDescent="0.25">
      <c r="A359" s="82" t="s">
        <v>774</v>
      </c>
      <c r="B359" s="92" t="s">
        <v>775</v>
      </c>
      <c r="C359" s="84" t="s">
        <v>784</v>
      </c>
      <c r="D359" s="70" t="s">
        <v>785</v>
      </c>
      <c r="E359" s="85" t="s">
        <v>790</v>
      </c>
      <c r="F359" s="72" t="s">
        <v>125</v>
      </c>
      <c r="G359" s="73">
        <v>36</v>
      </c>
      <c r="H359" s="40"/>
      <c r="I359" s="74">
        <v>0</v>
      </c>
      <c r="J359" s="74">
        <v>2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  <c r="Q359" s="74">
        <v>0</v>
      </c>
      <c r="R359" s="74">
        <v>0</v>
      </c>
      <c r="S359" s="74">
        <v>0</v>
      </c>
      <c r="T359" s="74">
        <v>0</v>
      </c>
      <c r="U359" s="74">
        <v>0</v>
      </c>
      <c r="V359" s="74">
        <v>0</v>
      </c>
      <c r="W359" s="74">
        <v>0</v>
      </c>
      <c r="X359" s="74">
        <v>0</v>
      </c>
      <c r="Y359" s="74">
        <v>0</v>
      </c>
      <c r="Z359" s="46">
        <v>2</v>
      </c>
      <c r="AA359" s="47">
        <f t="shared" si="21"/>
        <v>1</v>
      </c>
    </row>
    <row r="360" spans="1:27" ht="12.75" customHeight="1" x14ac:dyDescent="0.25">
      <c r="A360" s="82" t="s">
        <v>777</v>
      </c>
      <c r="B360" s="92" t="s">
        <v>778</v>
      </c>
      <c r="C360" s="84" t="s">
        <v>784</v>
      </c>
      <c r="D360" s="70" t="s">
        <v>785</v>
      </c>
      <c r="E360" s="85" t="s">
        <v>791</v>
      </c>
      <c r="F360" s="72" t="s">
        <v>52</v>
      </c>
      <c r="G360" s="73">
        <v>36</v>
      </c>
      <c r="H360" s="40"/>
      <c r="I360" s="74">
        <v>0.5</v>
      </c>
      <c r="J360" s="74">
        <v>3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  <c r="Q360" s="74">
        <v>0</v>
      </c>
      <c r="R360" s="74">
        <v>0</v>
      </c>
      <c r="S360" s="74">
        <v>0</v>
      </c>
      <c r="T360" s="74">
        <v>0</v>
      </c>
      <c r="U360" s="74">
        <v>0</v>
      </c>
      <c r="V360" s="74">
        <v>0</v>
      </c>
      <c r="W360" s="74">
        <v>0</v>
      </c>
      <c r="X360" s="74">
        <v>0</v>
      </c>
      <c r="Y360" s="74">
        <v>0</v>
      </c>
      <c r="Z360" s="46">
        <v>3.5</v>
      </c>
      <c r="AA360" s="47">
        <f t="shared" si="21"/>
        <v>2</v>
      </c>
    </row>
    <row r="361" spans="1:27" ht="12.75" customHeight="1" x14ac:dyDescent="0.25">
      <c r="A361" s="54" t="s">
        <v>792</v>
      </c>
      <c r="B361" s="55" t="s">
        <v>793</v>
      </c>
      <c r="C361" s="56" t="s">
        <v>792</v>
      </c>
      <c r="D361" s="57" t="s">
        <v>793</v>
      </c>
      <c r="E361" s="81" t="s">
        <v>794</v>
      </c>
      <c r="F361" s="59" t="s">
        <v>125</v>
      </c>
      <c r="G361" s="60">
        <v>40</v>
      </c>
      <c r="H361" s="16"/>
      <c r="I361" s="45">
        <v>0</v>
      </c>
      <c r="J361" s="45">
        <v>3.3299999999999983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0</v>
      </c>
      <c r="Y361" s="45">
        <v>0</v>
      </c>
      <c r="Z361" s="46">
        <v>3.3299999999999272</v>
      </c>
      <c r="AA361" s="47">
        <f t="shared" si="21"/>
        <v>1</v>
      </c>
    </row>
    <row r="362" spans="1:27" ht="12.75" customHeight="1" x14ac:dyDescent="0.25">
      <c r="A362" s="54" t="s">
        <v>795</v>
      </c>
      <c r="B362" s="55" t="s">
        <v>796</v>
      </c>
      <c r="C362" s="86" t="s">
        <v>795</v>
      </c>
      <c r="D362" s="57" t="s">
        <v>796</v>
      </c>
      <c r="E362" s="81" t="s">
        <v>797</v>
      </c>
      <c r="F362" s="59" t="s">
        <v>242</v>
      </c>
      <c r="G362" s="60">
        <v>42</v>
      </c>
      <c r="H362" s="16"/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6">
        <v>0</v>
      </c>
      <c r="AA362" s="47">
        <f t="shared" si="21"/>
        <v>0</v>
      </c>
    </row>
    <row r="363" spans="1:27" ht="12.75" customHeight="1" x14ac:dyDescent="0.25">
      <c r="A363" s="54" t="s">
        <v>798</v>
      </c>
      <c r="B363" s="55" t="s">
        <v>799</v>
      </c>
      <c r="C363" s="56" t="s">
        <v>798</v>
      </c>
      <c r="D363" s="57" t="s">
        <v>799</v>
      </c>
      <c r="E363" s="81" t="s">
        <v>800</v>
      </c>
      <c r="F363" s="59" t="s">
        <v>242</v>
      </c>
      <c r="G363" s="60">
        <v>42</v>
      </c>
      <c r="H363" s="16"/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6">
        <v>0</v>
      </c>
      <c r="AA363" s="47">
        <f t="shared" si="21"/>
        <v>0</v>
      </c>
    </row>
    <row r="364" spans="1:27" x14ac:dyDescent="0.25">
      <c r="A364" s="54" t="s">
        <v>801</v>
      </c>
      <c r="B364" s="55" t="s">
        <v>802</v>
      </c>
      <c r="C364" s="56" t="s">
        <v>801</v>
      </c>
      <c r="D364" s="57" t="s">
        <v>802</v>
      </c>
      <c r="E364" s="81" t="s">
        <v>803</v>
      </c>
      <c r="F364" s="59" t="s">
        <v>242</v>
      </c>
      <c r="G364" s="60">
        <v>42</v>
      </c>
      <c r="H364" s="16"/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0</v>
      </c>
      <c r="U364" s="45">
        <v>0</v>
      </c>
      <c r="V364" s="45">
        <v>0</v>
      </c>
      <c r="W364" s="45">
        <v>0</v>
      </c>
      <c r="X364" s="45">
        <v>0</v>
      </c>
      <c r="Y364" s="45">
        <v>0</v>
      </c>
      <c r="Z364" s="46">
        <v>0</v>
      </c>
      <c r="AA364" s="47">
        <f t="shared" si="21"/>
        <v>0</v>
      </c>
    </row>
    <row r="365" spans="1:27" x14ac:dyDescent="0.25">
      <c r="A365" s="54" t="s">
        <v>804</v>
      </c>
      <c r="B365" s="55" t="s">
        <v>805</v>
      </c>
      <c r="C365" s="56" t="s">
        <v>804</v>
      </c>
      <c r="D365" s="57" t="s">
        <v>805</v>
      </c>
      <c r="E365" s="81" t="s">
        <v>806</v>
      </c>
      <c r="F365" s="59" t="s">
        <v>242</v>
      </c>
      <c r="G365" s="60">
        <v>42</v>
      </c>
      <c r="H365" s="16"/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5">
        <v>0</v>
      </c>
      <c r="T365" s="45">
        <v>0</v>
      </c>
      <c r="U365" s="45">
        <v>0</v>
      </c>
      <c r="V365" s="45">
        <v>0</v>
      </c>
      <c r="W365" s="45">
        <v>0</v>
      </c>
      <c r="X365" s="45">
        <v>0</v>
      </c>
      <c r="Y365" s="45">
        <v>0</v>
      </c>
      <c r="Z365" s="46">
        <v>0</v>
      </c>
      <c r="AA365" s="47">
        <f t="shared" si="21"/>
        <v>0</v>
      </c>
    </row>
    <row r="366" spans="1:27" ht="12.75" customHeight="1" x14ac:dyDescent="0.25">
      <c r="A366" s="54" t="s">
        <v>807</v>
      </c>
      <c r="B366" s="55" t="s">
        <v>808</v>
      </c>
      <c r="C366" s="56" t="s">
        <v>807</v>
      </c>
      <c r="D366" s="57" t="s">
        <v>808</v>
      </c>
      <c r="E366" s="81" t="s">
        <v>809</v>
      </c>
      <c r="F366" s="59" t="s">
        <v>242</v>
      </c>
      <c r="G366" s="60">
        <v>42</v>
      </c>
      <c r="H366" s="16"/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0</v>
      </c>
      <c r="Z366" s="46">
        <v>0</v>
      </c>
      <c r="AA366" s="47">
        <f t="shared" si="21"/>
        <v>0</v>
      </c>
    </row>
    <row r="367" spans="1:27" ht="12.75" customHeight="1" x14ac:dyDescent="0.25">
      <c r="A367" s="54" t="s">
        <v>810</v>
      </c>
      <c r="B367" s="55" t="s">
        <v>811</v>
      </c>
      <c r="C367" s="86" t="s">
        <v>810</v>
      </c>
      <c r="D367" s="57" t="s">
        <v>811</v>
      </c>
      <c r="E367" s="81" t="s">
        <v>812</v>
      </c>
      <c r="F367" s="59" t="s">
        <v>242</v>
      </c>
      <c r="G367" s="60">
        <v>42</v>
      </c>
      <c r="H367" s="16"/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6">
        <v>0</v>
      </c>
      <c r="AA367" s="47">
        <f t="shared" si="21"/>
        <v>0</v>
      </c>
    </row>
    <row r="368" spans="1:27" ht="12.75" customHeight="1" x14ac:dyDescent="0.25">
      <c r="A368" s="82" t="s">
        <v>795</v>
      </c>
      <c r="B368" s="83" t="s">
        <v>796</v>
      </c>
      <c r="C368" s="84" t="s">
        <v>813</v>
      </c>
      <c r="D368" s="70" t="s">
        <v>814</v>
      </c>
      <c r="E368" s="85" t="s">
        <v>815</v>
      </c>
      <c r="F368" s="72" t="s">
        <v>242</v>
      </c>
      <c r="G368" s="73">
        <v>42</v>
      </c>
      <c r="H368" s="40"/>
      <c r="I368" s="74">
        <v>0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  <c r="Q368" s="74">
        <v>0</v>
      </c>
      <c r="R368" s="74">
        <v>0</v>
      </c>
      <c r="S368" s="74">
        <v>0</v>
      </c>
      <c r="T368" s="74">
        <v>0</v>
      </c>
      <c r="U368" s="74">
        <v>0</v>
      </c>
      <c r="V368" s="74">
        <v>0</v>
      </c>
      <c r="W368" s="74">
        <v>0</v>
      </c>
      <c r="X368" s="74">
        <v>0</v>
      </c>
      <c r="Y368" s="74">
        <v>0</v>
      </c>
      <c r="Z368" s="46">
        <v>0</v>
      </c>
      <c r="AA368" s="47">
        <f t="shared" si="21"/>
        <v>0</v>
      </c>
    </row>
    <row r="369" spans="1:27" ht="12.75" customHeight="1" x14ac:dyDescent="0.25">
      <c r="A369" s="82" t="s">
        <v>798</v>
      </c>
      <c r="B369" s="83" t="s">
        <v>799</v>
      </c>
      <c r="C369" s="84" t="s">
        <v>813</v>
      </c>
      <c r="D369" s="70" t="s">
        <v>814</v>
      </c>
      <c r="E369" s="85" t="s">
        <v>816</v>
      </c>
      <c r="F369" s="72" t="s">
        <v>242</v>
      </c>
      <c r="G369" s="73">
        <v>42</v>
      </c>
      <c r="H369" s="40"/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  <c r="Q369" s="74">
        <v>0</v>
      </c>
      <c r="R369" s="74">
        <v>0</v>
      </c>
      <c r="S369" s="74">
        <v>0</v>
      </c>
      <c r="T369" s="74">
        <v>0</v>
      </c>
      <c r="U369" s="74">
        <v>0</v>
      </c>
      <c r="V369" s="74">
        <v>0</v>
      </c>
      <c r="W369" s="74">
        <v>0</v>
      </c>
      <c r="X369" s="74">
        <v>0</v>
      </c>
      <c r="Y369" s="74">
        <v>0</v>
      </c>
      <c r="Z369" s="46">
        <v>0</v>
      </c>
      <c r="AA369" s="47">
        <f t="shared" si="21"/>
        <v>0</v>
      </c>
    </row>
    <row r="370" spans="1:27" ht="12.75" customHeight="1" x14ac:dyDescent="0.25">
      <c r="A370" s="82" t="s">
        <v>801</v>
      </c>
      <c r="B370" s="83" t="s">
        <v>802</v>
      </c>
      <c r="C370" s="84" t="s">
        <v>813</v>
      </c>
      <c r="D370" s="70" t="s">
        <v>814</v>
      </c>
      <c r="E370" s="85" t="s">
        <v>817</v>
      </c>
      <c r="F370" s="72" t="s">
        <v>242</v>
      </c>
      <c r="G370" s="73">
        <v>42</v>
      </c>
      <c r="H370" s="40"/>
      <c r="I370" s="74">
        <v>0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  <c r="Q370" s="74">
        <v>0</v>
      </c>
      <c r="R370" s="74">
        <v>0</v>
      </c>
      <c r="S370" s="74">
        <v>0</v>
      </c>
      <c r="T370" s="74">
        <v>0</v>
      </c>
      <c r="U370" s="74">
        <v>0</v>
      </c>
      <c r="V370" s="74">
        <v>0</v>
      </c>
      <c r="W370" s="74">
        <v>0</v>
      </c>
      <c r="X370" s="74">
        <v>0</v>
      </c>
      <c r="Y370" s="74">
        <v>0</v>
      </c>
      <c r="Z370" s="46">
        <v>0</v>
      </c>
      <c r="AA370" s="47">
        <f t="shared" si="21"/>
        <v>0</v>
      </c>
    </row>
    <row r="371" spans="1:27" ht="12.75" customHeight="1" x14ac:dyDescent="0.25">
      <c r="A371" s="82" t="s">
        <v>804</v>
      </c>
      <c r="B371" s="83" t="s">
        <v>805</v>
      </c>
      <c r="C371" s="84" t="s">
        <v>813</v>
      </c>
      <c r="D371" s="70" t="s">
        <v>814</v>
      </c>
      <c r="E371" s="85" t="s">
        <v>818</v>
      </c>
      <c r="F371" s="72" t="s">
        <v>242</v>
      </c>
      <c r="G371" s="73">
        <v>42</v>
      </c>
      <c r="H371" s="40"/>
      <c r="I371" s="74">
        <v>0</v>
      </c>
      <c r="J371" s="74">
        <v>0</v>
      </c>
      <c r="K371" s="74">
        <v>0</v>
      </c>
      <c r="L371" s="74">
        <v>0</v>
      </c>
      <c r="M371" s="74">
        <v>0</v>
      </c>
      <c r="N371" s="74">
        <v>0</v>
      </c>
      <c r="O371" s="74">
        <v>0</v>
      </c>
      <c r="P371" s="74">
        <v>0</v>
      </c>
      <c r="Q371" s="74">
        <v>0</v>
      </c>
      <c r="R371" s="74">
        <v>0</v>
      </c>
      <c r="S371" s="74">
        <v>0</v>
      </c>
      <c r="T371" s="74">
        <v>0</v>
      </c>
      <c r="U371" s="74">
        <v>0</v>
      </c>
      <c r="V371" s="74">
        <v>0</v>
      </c>
      <c r="W371" s="74">
        <v>0</v>
      </c>
      <c r="X371" s="74">
        <v>0</v>
      </c>
      <c r="Y371" s="74">
        <v>0</v>
      </c>
      <c r="Z371" s="46">
        <v>0</v>
      </c>
      <c r="AA371" s="47">
        <f t="shared" si="21"/>
        <v>0</v>
      </c>
    </row>
    <row r="372" spans="1:27" ht="12.75" customHeight="1" x14ac:dyDescent="0.25">
      <c r="A372" s="82" t="s">
        <v>807</v>
      </c>
      <c r="B372" s="83" t="s">
        <v>808</v>
      </c>
      <c r="C372" s="84" t="s">
        <v>813</v>
      </c>
      <c r="D372" s="70" t="s">
        <v>814</v>
      </c>
      <c r="E372" s="85" t="s">
        <v>819</v>
      </c>
      <c r="F372" s="72" t="s">
        <v>242</v>
      </c>
      <c r="G372" s="73">
        <v>42</v>
      </c>
      <c r="H372" s="40"/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  <c r="Q372" s="74">
        <v>0</v>
      </c>
      <c r="R372" s="74">
        <v>0</v>
      </c>
      <c r="S372" s="74">
        <v>0</v>
      </c>
      <c r="T372" s="74">
        <v>0</v>
      </c>
      <c r="U372" s="74">
        <v>0</v>
      </c>
      <c r="V372" s="74">
        <v>0</v>
      </c>
      <c r="W372" s="74">
        <v>0</v>
      </c>
      <c r="X372" s="74">
        <v>0</v>
      </c>
      <c r="Y372" s="74">
        <v>0</v>
      </c>
      <c r="Z372" s="46">
        <v>0</v>
      </c>
      <c r="AA372" s="47">
        <f t="shared" si="21"/>
        <v>0</v>
      </c>
    </row>
    <row r="373" spans="1:27" ht="12.75" customHeight="1" x14ac:dyDescent="0.25">
      <c r="A373" s="82" t="s">
        <v>810</v>
      </c>
      <c r="B373" s="83" t="s">
        <v>811</v>
      </c>
      <c r="C373" s="84" t="s">
        <v>813</v>
      </c>
      <c r="D373" s="70" t="s">
        <v>814</v>
      </c>
      <c r="E373" s="85" t="s">
        <v>820</v>
      </c>
      <c r="F373" s="72" t="s">
        <v>242</v>
      </c>
      <c r="G373" s="73">
        <v>42</v>
      </c>
      <c r="H373" s="40"/>
      <c r="I373" s="74">
        <v>0</v>
      </c>
      <c r="J373" s="74">
        <v>0</v>
      </c>
      <c r="K373" s="74">
        <v>0</v>
      </c>
      <c r="L373" s="74">
        <v>0</v>
      </c>
      <c r="M373" s="74">
        <v>0</v>
      </c>
      <c r="N373" s="74">
        <v>0</v>
      </c>
      <c r="O373" s="74">
        <v>0</v>
      </c>
      <c r="P373" s="74">
        <v>0</v>
      </c>
      <c r="Q373" s="74">
        <v>0</v>
      </c>
      <c r="R373" s="74">
        <v>0</v>
      </c>
      <c r="S373" s="74">
        <v>0</v>
      </c>
      <c r="T373" s="74">
        <v>0</v>
      </c>
      <c r="U373" s="74">
        <v>0</v>
      </c>
      <c r="V373" s="74">
        <v>0</v>
      </c>
      <c r="W373" s="74">
        <v>0</v>
      </c>
      <c r="X373" s="74">
        <v>0</v>
      </c>
      <c r="Y373" s="74">
        <v>0</v>
      </c>
      <c r="Z373" s="46">
        <v>0</v>
      </c>
      <c r="AA373" s="47">
        <f t="shared" si="21"/>
        <v>0</v>
      </c>
    </row>
    <row r="374" spans="1:27" ht="12.75" customHeight="1" x14ac:dyDescent="0.25">
      <c r="A374" s="54" t="s">
        <v>821</v>
      </c>
      <c r="B374" s="55" t="s">
        <v>822</v>
      </c>
      <c r="C374" s="56" t="s">
        <v>821</v>
      </c>
      <c r="D374" s="57" t="s">
        <v>822</v>
      </c>
      <c r="E374" s="58" t="s">
        <v>823</v>
      </c>
      <c r="F374" s="59" t="s">
        <v>190</v>
      </c>
      <c r="G374" s="60">
        <v>46</v>
      </c>
      <c r="H374" s="16"/>
      <c r="I374" s="45">
        <v>0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>
        <v>0</v>
      </c>
      <c r="R374" s="45">
        <v>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6">
        <v>0</v>
      </c>
      <c r="AA374" s="47">
        <f t="shared" si="21"/>
        <v>0</v>
      </c>
    </row>
    <row r="375" spans="1:27" ht="12.75" customHeight="1" x14ac:dyDescent="0.25">
      <c r="A375" s="54" t="s">
        <v>824</v>
      </c>
      <c r="B375" s="55" t="s">
        <v>825</v>
      </c>
      <c r="C375" s="56" t="s">
        <v>824</v>
      </c>
      <c r="D375" s="57" t="s">
        <v>825</v>
      </c>
      <c r="E375" s="58" t="s">
        <v>826</v>
      </c>
      <c r="F375" s="59" t="s">
        <v>190</v>
      </c>
      <c r="G375" s="60">
        <v>46</v>
      </c>
      <c r="H375" s="16"/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6">
        <v>0</v>
      </c>
      <c r="AA375" s="47">
        <f t="shared" si="21"/>
        <v>0</v>
      </c>
    </row>
    <row r="376" spans="1:27" ht="12.75" customHeight="1" x14ac:dyDescent="0.25">
      <c r="A376" s="54" t="s">
        <v>827</v>
      </c>
      <c r="B376" s="55" t="s">
        <v>828</v>
      </c>
      <c r="C376" s="56" t="s">
        <v>827</v>
      </c>
      <c r="D376" s="57" t="s">
        <v>828</v>
      </c>
      <c r="E376" s="81" t="s">
        <v>829</v>
      </c>
      <c r="F376" s="59" t="s">
        <v>190</v>
      </c>
      <c r="G376" s="60">
        <v>46</v>
      </c>
      <c r="H376" s="16"/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0</v>
      </c>
      <c r="Z376" s="46">
        <v>0</v>
      </c>
      <c r="AA376" s="47">
        <f t="shared" si="21"/>
        <v>0</v>
      </c>
    </row>
    <row r="377" spans="1:27" ht="12.75" customHeight="1" x14ac:dyDescent="0.25">
      <c r="A377" s="54" t="s">
        <v>830</v>
      </c>
      <c r="B377" s="55" t="s">
        <v>831</v>
      </c>
      <c r="C377" s="56" t="s">
        <v>830</v>
      </c>
      <c r="D377" s="57" t="s">
        <v>831</v>
      </c>
      <c r="E377" s="81" t="s">
        <v>832</v>
      </c>
      <c r="F377" s="59" t="s">
        <v>190</v>
      </c>
      <c r="G377" s="60">
        <v>46</v>
      </c>
      <c r="H377" s="16"/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5">
        <v>0</v>
      </c>
      <c r="S377" s="45">
        <v>0</v>
      </c>
      <c r="T377" s="45">
        <v>0</v>
      </c>
      <c r="U377" s="45">
        <v>0</v>
      </c>
      <c r="V377" s="45">
        <v>0</v>
      </c>
      <c r="W377" s="45">
        <v>0</v>
      </c>
      <c r="X377" s="45">
        <v>0</v>
      </c>
      <c r="Y377" s="45">
        <v>0</v>
      </c>
      <c r="Z377" s="46">
        <v>0</v>
      </c>
      <c r="AA377" s="47">
        <f t="shared" si="21"/>
        <v>0</v>
      </c>
    </row>
    <row r="378" spans="1:27" ht="12.75" customHeight="1" x14ac:dyDescent="0.25">
      <c r="A378" s="54" t="s">
        <v>833</v>
      </c>
      <c r="B378" s="55" t="s">
        <v>834</v>
      </c>
      <c r="C378" s="56" t="s">
        <v>833</v>
      </c>
      <c r="D378" s="57" t="s">
        <v>834</v>
      </c>
      <c r="E378" s="81" t="s">
        <v>835</v>
      </c>
      <c r="F378" s="59" t="s">
        <v>190</v>
      </c>
      <c r="G378" s="60">
        <v>46</v>
      </c>
      <c r="H378" s="16"/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>
        <v>0</v>
      </c>
      <c r="R378" s="45">
        <v>0</v>
      </c>
      <c r="S378" s="45">
        <v>0</v>
      </c>
      <c r="T378" s="45">
        <v>0</v>
      </c>
      <c r="U378" s="45">
        <v>0</v>
      </c>
      <c r="V378" s="45">
        <v>0</v>
      </c>
      <c r="W378" s="45">
        <v>0</v>
      </c>
      <c r="X378" s="45">
        <v>0</v>
      </c>
      <c r="Y378" s="45">
        <v>0</v>
      </c>
      <c r="Z378" s="46">
        <v>0</v>
      </c>
      <c r="AA378" s="47">
        <f t="shared" si="21"/>
        <v>0</v>
      </c>
    </row>
    <row r="379" spans="1:27" ht="12.75" customHeight="1" x14ac:dyDescent="0.25">
      <c r="A379" s="54" t="s">
        <v>836</v>
      </c>
      <c r="B379" s="55" t="s">
        <v>837</v>
      </c>
      <c r="C379" s="56" t="s">
        <v>836</v>
      </c>
      <c r="D379" s="57" t="s">
        <v>837</v>
      </c>
      <c r="E379" s="81" t="s">
        <v>838</v>
      </c>
      <c r="F379" s="59" t="s">
        <v>190</v>
      </c>
      <c r="G379" s="60">
        <v>46</v>
      </c>
      <c r="H379" s="16"/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45">
        <v>0</v>
      </c>
      <c r="T379" s="45">
        <v>0</v>
      </c>
      <c r="U379" s="45">
        <v>-1</v>
      </c>
      <c r="V379" s="45">
        <v>1</v>
      </c>
      <c r="W379" s="45">
        <v>0</v>
      </c>
      <c r="X379" s="45">
        <v>0</v>
      </c>
      <c r="Y379" s="45">
        <v>0</v>
      </c>
      <c r="Z379" s="46">
        <v>0</v>
      </c>
      <c r="AA379" s="47">
        <f t="shared" si="21"/>
        <v>2</v>
      </c>
    </row>
    <row r="380" spans="1:27" ht="12.75" customHeight="1" x14ac:dyDescent="0.25">
      <c r="A380" s="54" t="s">
        <v>839</v>
      </c>
      <c r="B380" s="55" t="s">
        <v>840</v>
      </c>
      <c r="C380" s="56" t="s">
        <v>839</v>
      </c>
      <c r="D380" s="57" t="s">
        <v>840</v>
      </c>
      <c r="E380" s="81" t="s">
        <v>841</v>
      </c>
      <c r="F380" s="59" t="s">
        <v>190</v>
      </c>
      <c r="G380" s="60">
        <v>46</v>
      </c>
      <c r="H380" s="16"/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45">
        <v>0</v>
      </c>
      <c r="T380" s="45">
        <v>0</v>
      </c>
      <c r="U380" s="45">
        <v>0</v>
      </c>
      <c r="V380" s="45">
        <v>0</v>
      </c>
      <c r="W380" s="45">
        <v>0</v>
      </c>
      <c r="X380" s="45">
        <v>0</v>
      </c>
      <c r="Y380" s="45">
        <v>0</v>
      </c>
      <c r="Z380" s="46">
        <v>0</v>
      </c>
      <c r="AA380" s="47">
        <f t="shared" si="21"/>
        <v>0</v>
      </c>
    </row>
    <row r="381" spans="1:27" ht="12.75" customHeight="1" x14ac:dyDescent="0.25">
      <c r="A381" s="54" t="s">
        <v>842</v>
      </c>
      <c r="B381" s="55" t="s">
        <v>843</v>
      </c>
      <c r="C381" s="56" t="s">
        <v>842</v>
      </c>
      <c r="D381" s="57" t="s">
        <v>843</v>
      </c>
      <c r="E381" s="81" t="s">
        <v>844</v>
      </c>
      <c r="F381" s="59" t="s">
        <v>190</v>
      </c>
      <c r="G381" s="104">
        <v>46</v>
      </c>
      <c r="H381" s="16"/>
      <c r="I381" s="45">
        <v>0</v>
      </c>
      <c r="J381" s="45">
        <v>0</v>
      </c>
      <c r="K381" s="45">
        <v>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45">
        <v>0</v>
      </c>
      <c r="T381" s="45">
        <v>0</v>
      </c>
      <c r="U381" s="45">
        <v>0</v>
      </c>
      <c r="V381" s="45">
        <v>0</v>
      </c>
      <c r="W381" s="45">
        <v>0</v>
      </c>
      <c r="X381" s="45">
        <v>0</v>
      </c>
      <c r="Y381" s="45">
        <v>0</v>
      </c>
      <c r="Z381" s="46">
        <v>0</v>
      </c>
      <c r="AA381" s="47">
        <f t="shared" si="21"/>
        <v>0</v>
      </c>
    </row>
    <row r="382" spans="1:27" ht="12.75" customHeight="1" x14ac:dyDescent="0.25">
      <c r="A382" s="54" t="s">
        <v>845</v>
      </c>
      <c r="B382" s="55" t="s">
        <v>190</v>
      </c>
      <c r="C382" s="56" t="s">
        <v>845</v>
      </c>
      <c r="D382" s="57" t="s">
        <v>190</v>
      </c>
      <c r="E382" s="81" t="s">
        <v>846</v>
      </c>
      <c r="F382" s="59" t="s">
        <v>190</v>
      </c>
      <c r="G382" s="104">
        <v>46</v>
      </c>
      <c r="H382" s="16"/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-1</v>
      </c>
      <c r="R382" s="45">
        <v>1</v>
      </c>
      <c r="S382" s="45">
        <v>0</v>
      </c>
      <c r="T382" s="45">
        <v>0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6">
        <v>0</v>
      </c>
      <c r="AA382" s="47">
        <f t="shared" si="21"/>
        <v>2</v>
      </c>
    </row>
    <row r="383" spans="1:27" ht="12.75" customHeight="1" x14ac:dyDescent="0.25">
      <c r="A383" s="82" t="s">
        <v>821</v>
      </c>
      <c r="B383" s="92" t="s">
        <v>822</v>
      </c>
      <c r="C383" s="69" t="s">
        <v>847</v>
      </c>
      <c r="D383" s="87" t="s">
        <v>848</v>
      </c>
      <c r="E383" s="85" t="str">
        <f t="shared" ref="E383:E393" si="22">C383&amp;A383</f>
        <v>U072AT033</v>
      </c>
      <c r="F383" s="72" t="s">
        <v>190</v>
      </c>
      <c r="G383" s="73">
        <v>46</v>
      </c>
      <c r="H383" s="16"/>
      <c r="I383" s="74">
        <v>0</v>
      </c>
      <c r="J383" s="74">
        <v>0</v>
      </c>
      <c r="K383" s="74">
        <v>0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  <c r="Q383" s="74">
        <v>0</v>
      </c>
      <c r="R383" s="74">
        <v>0</v>
      </c>
      <c r="S383" s="74">
        <v>0</v>
      </c>
      <c r="T383" s="74">
        <v>0</v>
      </c>
      <c r="U383" s="74">
        <v>0</v>
      </c>
      <c r="V383" s="74">
        <v>0</v>
      </c>
      <c r="W383" s="74">
        <v>0</v>
      </c>
      <c r="X383" s="74">
        <v>0</v>
      </c>
      <c r="Y383" s="74">
        <v>0</v>
      </c>
      <c r="Z383" s="46">
        <v>0</v>
      </c>
      <c r="AA383" s="47">
        <f t="shared" si="21"/>
        <v>0</v>
      </c>
    </row>
    <row r="384" spans="1:27" ht="12.75" customHeight="1" x14ac:dyDescent="0.25">
      <c r="A384" s="82" t="s">
        <v>827</v>
      </c>
      <c r="B384" s="92" t="s">
        <v>828</v>
      </c>
      <c r="C384" s="69" t="s">
        <v>847</v>
      </c>
      <c r="D384" s="87" t="s">
        <v>848</v>
      </c>
      <c r="E384" s="85" t="str">
        <f t="shared" si="22"/>
        <v>U072AT104</v>
      </c>
      <c r="F384" s="72" t="s">
        <v>190</v>
      </c>
      <c r="G384" s="73">
        <v>46</v>
      </c>
      <c r="H384" s="16"/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  <c r="Q384" s="74">
        <v>0</v>
      </c>
      <c r="R384" s="74">
        <v>0</v>
      </c>
      <c r="S384" s="74">
        <v>0</v>
      </c>
      <c r="T384" s="74">
        <v>0</v>
      </c>
      <c r="U384" s="74">
        <v>0</v>
      </c>
      <c r="V384" s="74">
        <v>0</v>
      </c>
      <c r="W384" s="74">
        <v>0</v>
      </c>
      <c r="X384" s="74">
        <v>0</v>
      </c>
      <c r="Y384" s="74">
        <v>0</v>
      </c>
      <c r="Z384" s="46">
        <v>0</v>
      </c>
      <c r="AA384" s="47">
        <f t="shared" si="21"/>
        <v>0</v>
      </c>
    </row>
    <row r="385" spans="1:27" ht="12.75" customHeight="1" x14ac:dyDescent="0.25">
      <c r="A385" s="82" t="s">
        <v>833</v>
      </c>
      <c r="B385" s="92" t="s">
        <v>834</v>
      </c>
      <c r="C385" s="69" t="s">
        <v>847</v>
      </c>
      <c r="D385" s="87" t="s">
        <v>848</v>
      </c>
      <c r="E385" s="85" t="str">
        <f t="shared" si="22"/>
        <v>U072AT137</v>
      </c>
      <c r="F385" s="72" t="s">
        <v>190</v>
      </c>
      <c r="G385" s="73">
        <v>46</v>
      </c>
      <c r="H385" s="16"/>
      <c r="I385" s="74">
        <v>0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  <c r="Q385" s="74">
        <v>0</v>
      </c>
      <c r="R385" s="74">
        <v>0</v>
      </c>
      <c r="S385" s="74">
        <v>0</v>
      </c>
      <c r="T385" s="74">
        <v>0</v>
      </c>
      <c r="U385" s="74">
        <v>0</v>
      </c>
      <c r="V385" s="74">
        <v>0</v>
      </c>
      <c r="W385" s="74">
        <v>0</v>
      </c>
      <c r="X385" s="74">
        <v>0</v>
      </c>
      <c r="Y385" s="74">
        <v>0</v>
      </c>
      <c r="Z385" s="46">
        <v>0</v>
      </c>
      <c r="AA385" s="47">
        <f t="shared" si="21"/>
        <v>0</v>
      </c>
    </row>
    <row r="386" spans="1:27" ht="12.75" customHeight="1" x14ac:dyDescent="0.25">
      <c r="A386" s="82" t="s">
        <v>839</v>
      </c>
      <c r="B386" s="92" t="s">
        <v>840</v>
      </c>
      <c r="C386" s="69" t="s">
        <v>847</v>
      </c>
      <c r="D386" s="87" t="s">
        <v>848</v>
      </c>
      <c r="E386" s="85" t="str">
        <f t="shared" si="22"/>
        <v>U072AT208</v>
      </c>
      <c r="F386" s="72" t="s">
        <v>190</v>
      </c>
      <c r="G386" s="73">
        <v>46</v>
      </c>
      <c r="H386" s="16"/>
      <c r="I386" s="74">
        <v>0</v>
      </c>
      <c r="J386" s="74">
        <v>0</v>
      </c>
      <c r="K386" s="74">
        <v>0</v>
      </c>
      <c r="L386" s="74">
        <v>0</v>
      </c>
      <c r="M386" s="74">
        <v>0</v>
      </c>
      <c r="N386" s="74">
        <v>0</v>
      </c>
      <c r="O386" s="74">
        <v>0</v>
      </c>
      <c r="P386" s="74">
        <v>0</v>
      </c>
      <c r="Q386" s="74">
        <v>0</v>
      </c>
      <c r="R386" s="74">
        <v>0</v>
      </c>
      <c r="S386" s="74">
        <v>0</v>
      </c>
      <c r="T386" s="74">
        <v>0</v>
      </c>
      <c r="U386" s="74">
        <v>0</v>
      </c>
      <c r="V386" s="74">
        <v>0</v>
      </c>
      <c r="W386" s="74">
        <v>0</v>
      </c>
      <c r="X386" s="74">
        <v>0</v>
      </c>
      <c r="Y386" s="74">
        <v>0</v>
      </c>
      <c r="Z386" s="46">
        <v>0</v>
      </c>
      <c r="AA386" s="47">
        <f t="shared" si="21"/>
        <v>0</v>
      </c>
    </row>
    <row r="387" spans="1:27" ht="12.75" customHeight="1" x14ac:dyDescent="0.25">
      <c r="A387" s="67" t="s">
        <v>821</v>
      </c>
      <c r="B387" s="68" t="s">
        <v>822</v>
      </c>
      <c r="C387" s="69" t="s">
        <v>849</v>
      </c>
      <c r="D387" s="87" t="s">
        <v>850</v>
      </c>
      <c r="E387" s="88" t="str">
        <f t="shared" si="22"/>
        <v>U072BT033</v>
      </c>
      <c r="F387" s="89" t="s">
        <v>190</v>
      </c>
      <c r="G387" s="90">
        <v>46</v>
      </c>
      <c r="H387" s="40"/>
      <c r="I387" s="74">
        <v>0</v>
      </c>
      <c r="J387" s="74">
        <v>0</v>
      </c>
      <c r="K387" s="74">
        <v>0</v>
      </c>
      <c r="L387" s="74">
        <v>0</v>
      </c>
      <c r="M387" s="74">
        <v>0</v>
      </c>
      <c r="N387" s="74">
        <v>0</v>
      </c>
      <c r="O387" s="74">
        <v>0</v>
      </c>
      <c r="P387" s="74">
        <v>0</v>
      </c>
      <c r="Q387" s="74">
        <v>0</v>
      </c>
      <c r="R387" s="74">
        <v>0</v>
      </c>
      <c r="S387" s="74">
        <v>0</v>
      </c>
      <c r="T387" s="74">
        <v>0</v>
      </c>
      <c r="U387" s="74">
        <v>0</v>
      </c>
      <c r="V387" s="74">
        <v>0</v>
      </c>
      <c r="W387" s="74">
        <v>0</v>
      </c>
      <c r="X387" s="74">
        <v>0</v>
      </c>
      <c r="Y387" s="74">
        <v>0</v>
      </c>
      <c r="Z387" s="46">
        <v>0</v>
      </c>
      <c r="AA387" s="47">
        <f t="shared" si="21"/>
        <v>0</v>
      </c>
    </row>
    <row r="388" spans="1:27" ht="12.75" customHeight="1" x14ac:dyDescent="0.25">
      <c r="A388" s="67" t="s">
        <v>827</v>
      </c>
      <c r="B388" s="68" t="s">
        <v>828</v>
      </c>
      <c r="C388" s="69" t="s">
        <v>849</v>
      </c>
      <c r="D388" s="87" t="s">
        <v>850</v>
      </c>
      <c r="E388" s="88" t="str">
        <f t="shared" si="22"/>
        <v>U072BT104</v>
      </c>
      <c r="F388" s="89" t="s">
        <v>190</v>
      </c>
      <c r="G388" s="90">
        <v>46</v>
      </c>
      <c r="H388" s="40"/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  <c r="Q388" s="74">
        <v>0</v>
      </c>
      <c r="R388" s="74">
        <v>0</v>
      </c>
      <c r="S388" s="74">
        <v>0</v>
      </c>
      <c r="T388" s="74">
        <v>0</v>
      </c>
      <c r="U388" s="74">
        <v>0</v>
      </c>
      <c r="V388" s="74">
        <v>0</v>
      </c>
      <c r="W388" s="74">
        <v>0</v>
      </c>
      <c r="X388" s="74">
        <v>0</v>
      </c>
      <c r="Y388" s="74">
        <v>0</v>
      </c>
      <c r="Z388" s="46">
        <v>0</v>
      </c>
      <c r="AA388" s="47">
        <f t="shared" si="21"/>
        <v>0</v>
      </c>
    </row>
    <row r="389" spans="1:27" ht="12.75" customHeight="1" x14ac:dyDescent="0.25">
      <c r="A389" s="67" t="s">
        <v>833</v>
      </c>
      <c r="B389" s="68" t="s">
        <v>834</v>
      </c>
      <c r="C389" s="69" t="s">
        <v>849</v>
      </c>
      <c r="D389" s="87" t="s">
        <v>850</v>
      </c>
      <c r="E389" s="88" t="str">
        <f t="shared" si="22"/>
        <v>U072BT137</v>
      </c>
      <c r="F389" s="89" t="s">
        <v>190</v>
      </c>
      <c r="G389" s="90">
        <v>46</v>
      </c>
      <c r="H389" s="40"/>
      <c r="I389" s="74">
        <v>0</v>
      </c>
      <c r="J389" s="74">
        <v>0</v>
      </c>
      <c r="K389" s="74">
        <v>0</v>
      </c>
      <c r="L389" s="74">
        <v>0</v>
      </c>
      <c r="M389" s="74">
        <v>0</v>
      </c>
      <c r="N389" s="74">
        <v>0</v>
      </c>
      <c r="O389" s="74">
        <v>0</v>
      </c>
      <c r="P389" s="74">
        <v>0</v>
      </c>
      <c r="Q389" s="74">
        <v>0</v>
      </c>
      <c r="R389" s="74">
        <v>0</v>
      </c>
      <c r="S389" s="74">
        <v>0</v>
      </c>
      <c r="T389" s="74">
        <v>0</v>
      </c>
      <c r="U389" s="74">
        <v>0</v>
      </c>
      <c r="V389" s="74">
        <v>0</v>
      </c>
      <c r="W389" s="74">
        <v>0</v>
      </c>
      <c r="X389" s="74">
        <v>0</v>
      </c>
      <c r="Y389" s="74">
        <v>0</v>
      </c>
      <c r="Z389" s="46">
        <v>0</v>
      </c>
      <c r="AA389" s="47">
        <f t="shared" si="21"/>
        <v>0</v>
      </c>
    </row>
    <row r="390" spans="1:27" ht="12.75" customHeight="1" x14ac:dyDescent="0.25">
      <c r="A390" s="67" t="s">
        <v>839</v>
      </c>
      <c r="B390" s="68" t="s">
        <v>840</v>
      </c>
      <c r="C390" s="69" t="s">
        <v>849</v>
      </c>
      <c r="D390" s="87" t="s">
        <v>850</v>
      </c>
      <c r="E390" s="88" t="str">
        <f t="shared" si="22"/>
        <v>U072BT208</v>
      </c>
      <c r="F390" s="89" t="s">
        <v>190</v>
      </c>
      <c r="G390" s="90">
        <v>46</v>
      </c>
      <c r="H390" s="40"/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  <c r="Q390" s="74">
        <v>0</v>
      </c>
      <c r="R390" s="74">
        <v>0</v>
      </c>
      <c r="S390" s="74">
        <v>0</v>
      </c>
      <c r="T390" s="74">
        <v>0</v>
      </c>
      <c r="U390" s="74">
        <v>0</v>
      </c>
      <c r="V390" s="74">
        <v>0</v>
      </c>
      <c r="W390" s="74">
        <v>0</v>
      </c>
      <c r="X390" s="74">
        <v>0</v>
      </c>
      <c r="Y390" s="74">
        <v>0</v>
      </c>
      <c r="Z390" s="46">
        <v>0</v>
      </c>
      <c r="AA390" s="47">
        <f t="shared" si="21"/>
        <v>0</v>
      </c>
    </row>
    <row r="391" spans="1:27" ht="12.75" customHeight="1" x14ac:dyDescent="0.25">
      <c r="A391" s="67" t="s">
        <v>845</v>
      </c>
      <c r="B391" s="68" t="s">
        <v>190</v>
      </c>
      <c r="C391" s="69" t="s">
        <v>849</v>
      </c>
      <c r="D391" s="87" t="s">
        <v>850</v>
      </c>
      <c r="E391" s="88" t="str">
        <f t="shared" si="22"/>
        <v>U072BT246</v>
      </c>
      <c r="F391" s="89" t="s">
        <v>190</v>
      </c>
      <c r="G391" s="90">
        <v>46</v>
      </c>
      <c r="H391" s="40"/>
      <c r="I391" s="74">
        <v>0</v>
      </c>
      <c r="J391" s="74">
        <v>0</v>
      </c>
      <c r="K391" s="74">
        <v>0</v>
      </c>
      <c r="L391" s="74">
        <v>0</v>
      </c>
      <c r="M391" s="74">
        <v>0</v>
      </c>
      <c r="N391" s="74">
        <v>0</v>
      </c>
      <c r="O391" s="74">
        <v>0</v>
      </c>
      <c r="P391" s="74">
        <v>0</v>
      </c>
      <c r="Q391" s="74">
        <v>0</v>
      </c>
      <c r="R391" s="74">
        <v>0</v>
      </c>
      <c r="S391" s="74">
        <v>0</v>
      </c>
      <c r="T391" s="74">
        <v>0</v>
      </c>
      <c r="U391" s="74">
        <v>0</v>
      </c>
      <c r="V391" s="74">
        <v>0</v>
      </c>
      <c r="W391" s="74">
        <v>0</v>
      </c>
      <c r="X391" s="74">
        <v>0</v>
      </c>
      <c r="Y391" s="74">
        <v>0</v>
      </c>
      <c r="Z391" s="46">
        <v>0</v>
      </c>
      <c r="AA391" s="47">
        <f t="shared" si="21"/>
        <v>0</v>
      </c>
    </row>
    <row r="392" spans="1:27" ht="12.75" customHeight="1" x14ac:dyDescent="0.25">
      <c r="A392" s="82" t="s">
        <v>824</v>
      </c>
      <c r="B392" s="92" t="s">
        <v>825</v>
      </c>
      <c r="C392" s="69" t="s">
        <v>851</v>
      </c>
      <c r="D392" s="87" t="s">
        <v>852</v>
      </c>
      <c r="E392" s="85" t="str">
        <f t="shared" si="22"/>
        <v>U073T060</v>
      </c>
      <c r="F392" s="72" t="s">
        <v>190</v>
      </c>
      <c r="G392" s="73">
        <v>46</v>
      </c>
      <c r="H392" s="40"/>
      <c r="I392" s="74">
        <v>0</v>
      </c>
      <c r="J392" s="74">
        <v>0</v>
      </c>
      <c r="K392" s="74">
        <v>0</v>
      </c>
      <c r="L392" s="74">
        <v>0</v>
      </c>
      <c r="M392" s="74">
        <v>0</v>
      </c>
      <c r="N392" s="74">
        <v>0</v>
      </c>
      <c r="O392" s="74">
        <v>0</v>
      </c>
      <c r="P392" s="74">
        <v>0</v>
      </c>
      <c r="Q392" s="74">
        <v>0</v>
      </c>
      <c r="R392" s="74">
        <v>0</v>
      </c>
      <c r="S392" s="74">
        <v>0</v>
      </c>
      <c r="T392" s="74">
        <v>0</v>
      </c>
      <c r="U392" s="74">
        <v>0</v>
      </c>
      <c r="V392" s="74">
        <v>0</v>
      </c>
      <c r="W392" s="74">
        <v>0</v>
      </c>
      <c r="X392" s="74">
        <v>0</v>
      </c>
      <c r="Y392" s="74">
        <v>0</v>
      </c>
      <c r="Z392" s="46">
        <v>0</v>
      </c>
      <c r="AA392" s="47">
        <f t="shared" si="21"/>
        <v>0</v>
      </c>
    </row>
    <row r="393" spans="1:27" ht="12.75" customHeight="1" x14ac:dyDescent="0.25">
      <c r="A393" s="82" t="s">
        <v>842</v>
      </c>
      <c r="B393" s="92" t="s">
        <v>843</v>
      </c>
      <c r="C393" s="69" t="s">
        <v>851</v>
      </c>
      <c r="D393" s="87" t="s">
        <v>852</v>
      </c>
      <c r="E393" s="85" t="str">
        <f t="shared" si="22"/>
        <v>U073T221</v>
      </c>
      <c r="F393" s="72" t="s">
        <v>190</v>
      </c>
      <c r="G393" s="73">
        <v>46</v>
      </c>
      <c r="H393" s="40"/>
      <c r="I393" s="74">
        <v>0</v>
      </c>
      <c r="J393" s="74">
        <v>0</v>
      </c>
      <c r="K393" s="74">
        <v>0</v>
      </c>
      <c r="L393" s="74">
        <v>0</v>
      </c>
      <c r="M393" s="74">
        <v>0</v>
      </c>
      <c r="N393" s="74">
        <v>0</v>
      </c>
      <c r="O393" s="74">
        <v>0</v>
      </c>
      <c r="P393" s="74">
        <v>0</v>
      </c>
      <c r="Q393" s="74">
        <v>0</v>
      </c>
      <c r="R393" s="74">
        <v>0</v>
      </c>
      <c r="S393" s="74">
        <v>0</v>
      </c>
      <c r="T393" s="74">
        <v>0</v>
      </c>
      <c r="U393" s="74">
        <v>0</v>
      </c>
      <c r="V393" s="74">
        <v>0</v>
      </c>
      <c r="W393" s="74">
        <v>0</v>
      </c>
      <c r="X393" s="74">
        <v>0</v>
      </c>
      <c r="Y393" s="74">
        <v>0</v>
      </c>
      <c r="Z393" s="46">
        <v>0</v>
      </c>
      <c r="AA393" s="47">
        <f t="shared" si="21"/>
        <v>0</v>
      </c>
    </row>
    <row r="394" spans="1:27" ht="12.75" customHeight="1" x14ac:dyDescent="0.25">
      <c r="A394" s="54" t="s">
        <v>853</v>
      </c>
      <c r="B394" s="55" t="s">
        <v>854</v>
      </c>
      <c r="C394" s="56" t="s">
        <v>853</v>
      </c>
      <c r="D394" s="57" t="s">
        <v>854</v>
      </c>
      <c r="E394" s="81" t="s">
        <v>855</v>
      </c>
      <c r="F394" s="59" t="s">
        <v>190</v>
      </c>
      <c r="G394" s="60">
        <v>47</v>
      </c>
      <c r="H394" s="16"/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45">
        <v>0</v>
      </c>
      <c r="T394" s="45">
        <v>0</v>
      </c>
      <c r="U394" s="45">
        <v>0</v>
      </c>
      <c r="V394" s="45">
        <v>0</v>
      </c>
      <c r="W394" s="45">
        <v>0</v>
      </c>
      <c r="X394" s="45">
        <v>0</v>
      </c>
      <c r="Y394" s="45">
        <v>0</v>
      </c>
      <c r="Z394" s="46">
        <v>0</v>
      </c>
      <c r="AA394" s="47">
        <f t="shared" si="21"/>
        <v>0</v>
      </c>
    </row>
    <row r="395" spans="1:27" ht="12.75" customHeight="1" x14ac:dyDescent="0.25">
      <c r="A395" s="54" t="s">
        <v>856</v>
      </c>
      <c r="B395" s="55" t="s">
        <v>857</v>
      </c>
      <c r="C395" s="56" t="s">
        <v>856</v>
      </c>
      <c r="D395" s="57" t="s">
        <v>857</v>
      </c>
      <c r="E395" s="81" t="s">
        <v>858</v>
      </c>
      <c r="F395" s="59" t="s">
        <v>190</v>
      </c>
      <c r="G395" s="60">
        <v>47</v>
      </c>
      <c r="H395" s="16"/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6">
        <v>0</v>
      </c>
      <c r="AA395" s="47">
        <f t="shared" si="21"/>
        <v>0</v>
      </c>
    </row>
    <row r="396" spans="1:27" ht="12.75" customHeight="1" x14ac:dyDescent="0.25">
      <c r="A396" s="54" t="s">
        <v>859</v>
      </c>
      <c r="B396" s="55" t="s">
        <v>860</v>
      </c>
      <c r="C396" s="56" t="s">
        <v>859</v>
      </c>
      <c r="D396" s="57" t="s">
        <v>860</v>
      </c>
      <c r="E396" s="81" t="s">
        <v>861</v>
      </c>
      <c r="F396" s="59" t="s">
        <v>190</v>
      </c>
      <c r="G396" s="60">
        <v>47</v>
      </c>
      <c r="H396" s="16"/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6">
        <v>0</v>
      </c>
      <c r="AA396" s="47">
        <f t="shared" si="21"/>
        <v>0</v>
      </c>
    </row>
    <row r="397" spans="1:27" ht="12.75" customHeight="1" x14ac:dyDescent="0.25">
      <c r="A397" s="54" t="s">
        <v>862</v>
      </c>
      <c r="B397" s="55" t="s">
        <v>863</v>
      </c>
      <c r="C397" s="56" t="s">
        <v>862</v>
      </c>
      <c r="D397" s="57" t="s">
        <v>863</v>
      </c>
      <c r="E397" s="81" t="s">
        <v>864</v>
      </c>
      <c r="F397" s="59" t="s">
        <v>190</v>
      </c>
      <c r="G397" s="60">
        <v>47</v>
      </c>
      <c r="H397" s="16"/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45">
        <v>0</v>
      </c>
      <c r="T397" s="45">
        <v>0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6">
        <v>0</v>
      </c>
      <c r="AA397" s="47">
        <f t="shared" si="21"/>
        <v>0</v>
      </c>
    </row>
    <row r="398" spans="1:27" ht="12.75" customHeight="1" x14ac:dyDescent="0.25">
      <c r="A398" s="82" t="s">
        <v>853</v>
      </c>
      <c r="B398" s="92" t="s">
        <v>854</v>
      </c>
      <c r="C398" s="84" t="s">
        <v>865</v>
      </c>
      <c r="D398" s="70" t="s">
        <v>866</v>
      </c>
      <c r="E398" s="85" t="s">
        <v>867</v>
      </c>
      <c r="F398" s="72" t="s">
        <v>190</v>
      </c>
      <c r="G398" s="73">
        <v>47</v>
      </c>
      <c r="H398" s="40"/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  <c r="Q398" s="74">
        <v>0</v>
      </c>
      <c r="R398" s="74">
        <v>0</v>
      </c>
      <c r="S398" s="74">
        <v>0</v>
      </c>
      <c r="T398" s="74">
        <v>0</v>
      </c>
      <c r="U398" s="74">
        <v>0</v>
      </c>
      <c r="V398" s="74">
        <v>0</v>
      </c>
      <c r="W398" s="74">
        <v>0</v>
      </c>
      <c r="X398" s="74">
        <v>0</v>
      </c>
      <c r="Y398" s="74">
        <v>0</v>
      </c>
      <c r="Z398" s="46">
        <v>0</v>
      </c>
      <c r="AA398" s="47">
        <f t="shared" si="21"/>
        <v>0</v>
      </c>
    </row>
    <row r="399" spans="1:27" ht="12.75" customHeight="1" x14ac:dyDescent="0.25">
      <c r="A399" s="82" t="s">
        <v>856</v>
      </c>
      <c r="B399" s="92" t="s">
        <v>857</v>
      </c>
      <c r="C399" s="84" t="s">
        <v>865</v>
      </c>
      <c r="D399" s="70" t="s">
        <v>866</v>
      </c>
      <c r="E399" s="85" t="s">
        <v>868</v>
      </c>
      <c r="F399" s="72" t="s">
        <v>190</v>
      </c>
      <c r="G399" s="73">
        <v>47</v>
      </c>
      <c r="H399" s="40"/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  <c r="Q399" s="74">
        <v>0</v>
      </c>
      <c r="R399" s="74">
        <v>0</v>
      </c>
      <c r="S399" s="74">
        <v>0</v>
      </c>
      <c r="T399" s="74">
        <v>0</v>
      </c>
      <c r="U399" s="74">
        <v>0</v>
      </c>
      <c r="V399" s="74">
        <v>0</v>
      </c>
      <c r="W399" s="74">
        <v>0</v>
      </c>
      <c r="X399" s="74">
        <v>0</v>
      </c>
      <c r="Y399" s="74">
        <v>0</v>
      </c>
      <c r="Z399" s="46">
        <v>0</v>
      </c>
      <c r="AA399" s="47">
        <f t="shared" si="21"/>
        <v>0</v>
      </c>
    </row>
    <row r="400" spans="1:27" ht="12.75" customHeight="1" x14ac:dyDescent="0.25">
      <c r="A400" s="82" t="s">
        <v>859</v>
      </c>
      <c r="B400" s="92" t="s">
        <v>860</v>
      </c>
      <c r="C400" s="84" t="s">
        <v>865</v>
      </c>
      <c r="D400" s="70" t="s">
        <v>866</v>
      </c>
      <c r="E400" s="85" t="s">
        <v>869</v>
      </c>
      <c r="F400" s="72" t="s">
        <v>190</v>
      </c>
      <c r="G400" s="73">
        <v>47</v>
      </c>
      <c r="H400" s="40"/>
      <c r="I400" s="74">
        <v>0</v>
      </c>
      <c r="J400" s="74">
        <v>0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  <c r="Q400" s="74">
        <v>0</v>
      </c>
      <c r="R400" s="74">
        <v>0</v>
      </c>
      <c r="S400" s="74">
        <v>0</v>
      </c>
      <c r="T400" s="74">
        <v>0</v>
      </c>
      <c r="U400" s="74">
        <v>0</v>
      </c>
      <c r="V400" s="74">
        <v>0</v>
      </c>
      <c r="W400" s="74">
        <v>0</v>
      </c>
      <c r="X400" s="74">
        <v>0</v>
      </c>
      <c r="Y400" s="74">
        <v>0</v>
      </c>
      <c r="Z400" s="46">
        <v>0</v>
      </c>
      <c r="AA400" s="47">
        <f t="shared" si="21"/>
        <v>0</v>
      </c>
    </row>
    <row r="401" spans="1:27" ht="12.75" customHeight="1" x14ac:dyDescent="0.25">
      <c r="A401" s="82" t="s">
        <v>862</v>
      </c>
      <c r="B401" s="92" t="s">
        <v>863</v>
      </c>
      <c r="C401" s="84" t="s">
        <v>865</v>
      </c>
      <c r="D401" s="70" t="s">
        <v>866</v>
      </c>
      <c r="E401" s="85" t="s">
        <v>870</v>
      </c>
      <c r="F401" s="72" t="s">
        <v>190</v>
      </c>
      <c r="G401" s="73">
        <v>47</v>
      </c>
      <c r="H401" s="40"/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  <c r="Q401" s="74">
        <v>0</v>
      </c>
      <c r="R401" s="74">
        <v>0</v>
      </c>
      <c r="S401" s="74">
        <v>0</v>
      </c>
      <c r="T401" s="74">
        <v>0</v>
      </c>
      <c r="U401" s="74">
        <v>0</v>
      </c>
      <c r="V401" s="74">
        <v>0</v>
      </c>
      <c r="W401" s="74">
        <v>0.19999999999999929</v>
      </c>
      <c r="X401" s="74">
        <v>0</v>
      </c>
      <c r="Y401" s="74">
        <v>0</v>
      </c>
      <c r="Z401" s="46">
        <v>0.20000000000000284</v>
      </c>
      <c r="AA401" s="47">
        <f t="shared" ref="AA401:AA464" si="23">COUNTIF($I401:$Y401,"&lt;&gt;0")</f>
        <v>1</v>
      </c>
    </row>
    <row r="402" spans="1:27" ht="12.75" customHeight="1" x14ac:dyDescent="0.25">
      <c r="A402" s="82" t="s">
        <v>853</v>
      </c>
      <c r="B402" s="92" t="s">
        <v>854</v>
      </c>
      <c r="C402" s="69" t="s">
        <v>871</v>
      </c>
      <c r="D402" s="87" t="s">
        <v>872</v>
      </c>
      <c r="E402" s="88" t="str">
        <f>C402&amp;A402</f>
        <v>U095T006</v>
      </c>
      <c r="F402" s="89" t="s">
        <v>190</v>
      </c>
      <c r="G402" s="90">
        <v>47</v>
      </c>
      <c r="H402" s="40"/>
      <c r="I402" s="74">
        <v>0</v>
      </c>
      <c r="J402" s="74">
        <v>0</v>
      </c>
      <c r="K402" s="74">
        <v>0</v>
      </c>
      <c r="L402" s="74">
        <v>0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0</v>
      </c>
      <c r="S402" s="74">
        <v>0</v>
      </c>
      <c r="T402" s="74">
        <v>0</v>
      </c>
      <c r="U402" s="74">
        <v>0</v>
      </c>
      <c r="V402" s="74">
        <v>0</v>
      </c>
      <c r="W402" s="74">
        <v>0</v>
      </c>
      <c r="X402" s="74">
        <v>0</v>
      </c>
      <c r="Y402" s="74">
        <v>0</v>
      </c>
      <c r="Z402" s="46">
        <v>0</v>
      </c>
      <c r="AA402" s="47">
        <f t="shared" si="23"/>
        <v>0</v>
      </c>
    </row>
    <row r="403" spans="1:27" ht="12.75" customHeight="1" x14ac:dyDescent="0.25">
      <c r="A403" s="82" t="s">
        <v>856</v>
      </c>
      <c r="B403" s="92" t="s">
        <v>857</v>
      </c>
      <c r="C403" s="69" t="s">
        <v>871</v>
      </c>
      <c r="D403" s="87" t="s">
        <v>872</v>
      </c>
      <c r="E403" s="88" t="str">
        <f>C403&amp;A403</f>
        <v>U095T082</v>
      </c>
      <c r="F403" s="89" t="s">
        <v>190</v>
      </c>
      <c r="G403" s="90">
        <v>47</v>
      </c>
      <c r="H403" s="40"/>
      <c r="I403" s="74">
        <v>0</v>
      </c>
      <c r="J403" s="74">
        <v>0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  <c r="Q403" s="74">
        <v>0</v>
      </c>
      <c r="R403" s="74">
        <v>0</v>
      </c>
      <c r="S403" s="74">
        <v>0</v>
      </c>
      <c r="T403" s="74">
        <v>0</v>
      </c>
      <c r="U403" s="74">
        <v>0</v>
      </c>
      <c r="V403" s="74">
        <v>0</v>
      </c>
      <c r="W403" s="74">
        <v>0</v>
      </c>
      <c r="X403" s="74">
        <v>0</v>
      </c>
      <c r="Y403" s="74">
        <v>0</v>
      </c>
      <c r="Z403" s="46">
        <v>0</v>
      </c>
      <c r="AA403" s="47">
        <f t="shared" si="23"/>
        <v>0</v>
      </c>
    </row>
    <row r="404" spans="1:27" ht="12.75" customHeight="1" x14ac:dyDescent="0.25">
      <c r="A404" s="54" t="s">
        <v>873</v>
      </c>
      <c r="B404" s="55" t="s">
        <v>874</v>
      </c>
      <c r="C404" s="56" t="s">
        <v>873</v>
      </c>
      <c r="D404" s="57" t="s">
        <v>874</v>
      </c>
      <c r="E404" s="81" t="s">
        <v>875</v>
      </c>
      <c r="F404" s="59" t="s">
        <v>190</v>
      </c>
      <c r="G404" s="60">
        <v>48</v>
      </c>
      <c r="H404" s="16"/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>
        <v>0</v>
      </c>
      <c r="Y404" s="45">
        <v>0</v>
      </c>
      <c r="Z404" s="46">
        <v>0</v>
      </c>
      <c r="AA404" s="47">
        <f t="shared" si="23"/>
        <v>0</v>
      </c>
    </row>
    <row r="405" spans="1:27" ht="12.75" customHeight="1" x14ac:dyDescent="0.25">
      <c r="A405" s="54" t="s">
        <v>876</v>
      </c>
      <c r="B405" s="55" t="s">
        <v>877</v>
      </c>
      <c r="C405" s="56" t="s">
        <v>876</v>
      </c>
      <c r="D405" s="57" t="s">
        <v>877</v>
      </c>
      <c r="E405" s="81" t="s">
        <v>878</v>
      </c>
      <c r="F405" s="59" t="s">
        <v>190</v>
      </c>
      <c r="G405" s="60">
        <v>48</v>
      </c>
      <c r="H405" s="16"/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45">
        <v>0</v>
      </c>
      <c r="T405" s="45">
        <v>0</v>
      </c>
      <c r="U405" s="45">
        <v>0</v>
      </c>
      <c r="V405" s="45">
        <v>0</v>
      </c>
      <c r="W405" s="45">
        <v>0</v>
      </c>
      <c r="X405" s="45">
        <v>0</v>
      </c>
      <c r="Y405" s="45">
        <v>0</v>
      </c>
      <c r="Z405" s="46">
        <v>0</v>
      </c>
      <c r="AA405" s="47">
        <f t="shared" si="23"/>
        <v>0</v>
      </c>
    </row>
    <row r="406" spans="1:27" ht="12.75" customHeight="1" x14ac:dyDescent="0.25">
      <c r="A406" s="54" t="s">
        <v>879</v>
      </c>
      <c r="B406" s="55" t="s">
        <v>880</v>
      </c>
      <c r="C406" s="56" t="s">
        <v>879</v>
      </c>
      <c r="D406" s="57" t="s">
        <v>880</v>
      </c>
      <c r="E406" s="81" t="s">
        <v>881</v>
      </c>
      <c r="F406" s="59" t="s">
        <v>190</v>
      </c>
      <c r="G406" s="60">
        <v>48</v>
      </c>
      <c r="H406" s="16"/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6">
        <v>0</v>
      </c>
      <c r="AA406" s="47">
        <f t="shared" si="23"/>
        <v>0</v>
      </c>
    </row>
    <row r="407" spans="1:27" ht="12.75" customHeight="1" x14ac:dyDescent="0.25">
      <c r="A407" s="54" t="s">
        <v>882</v>
      </c>
      <c r="B407" s="55" t="s">
        <v>883</v>
      </c>
      <c r="C407" s="56" t="s">
        <v>882</v>
      </c>
      <c r="D407" s="57" t="s">
        <v>883</v>
      </c>
      <c r="E407" s="81" t="s">
        <v>884</v>
      </c>
      <c r="F407" s="59" t="s">
        <v>190</v>
      </c>
      <c r="G407" s="60">
        <v>48</v>
      </c>
      <c r="H407" s="16"/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  <c r="Z407" s="46">
        <v>0</v>
      </c>
      <c r="AA407" s="47">
        <f t="shared" si="23"/>
        <v>0</v>
      </c>
    </row>
    <row r="408" spans="1:27" x14ac:dyDescent="0.25">
      <c r="A408" s="54" t="s">
        <v>885</v>
      </c>
      <c r="B408" s="55" t="s">
        <v>886</v>
      </c>
      <c r="C408" s="56" t="s">
        <v>885</v>
      </c>
      <c r="D408" s="57" t="s">
        <v>886</v>
      </c>
      <c r="E408" s="81" t="s">
        <v>887</v>
      </c>
      <c r="F408" s="59" t="s">
        <v>190</v>
      </c>
      <c r="G408" s="60">
        <v>48</v>
      </c>
      <c r="H408" s="16"/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5">
        <v>0</v>
      </c>
      <c r="S408" s="45">
        <v>0</v>
      </c>
      <c r="T408" s="45">
        <v>0</v>
      </c>
      <c r="U408" s="45">
        <v>0</v>
      </c>
      <c r="V408" s="45">
        <v>0</v>
      </c>
      <c r="W408" s="45">
        <v>0</v>
      </c>
      <c r="X408" s="45">
        <v>0</v>
      </c>
      <c r="Y408" s="45">
        <v>0</v>
      </c>
      <c r="Z408" s="46">
        <v>0</v>
      </c>
      <c r="AA408" s="47">
        <f t="shared" si="23"/>
        <v>0</v>
      </c>
    </row>
    <row r="409" spans="1:27" ht="12.75" customHeight="1" x14ac:dyDescent="0.25">
      <c r="A409" s="82" t="s">
        <v>873</v>
      </c>
      <c r="B409" s="92" t="s">
        <v>874</v>
      </c>
      <c r="C409" s="69" t="s">
        <v>888</v>
      </c>
      <c r="D409" s="87" t="s">
        <v>889</v>
      </c>
      <c r="E409" s="88" t="str">
        <f>C409&amp;A409</f>
        <v>U096T027</v>
      </c>
      <c r="F409" s="89" t="s">
        <v>190</v>
      </c>
      <c r="G409" s="90">
        <v>48</v>
      </c>
      <c r="H409" s="40"/>
      <c r="I409" s="74">
        <v>0</v>
      </c>
      <c r="J409" s="74">
        <v>0</v>
      </c>
      <c r="K409" s="74">
        <v>0</v>
      </c>
      <c r="L409" s="74">
        <v>0</v>
      </c>
      <c r="M409" s="74">
        <v>0</v>
      </c>
      <c r="N409" s="74">
        <v>0</v>
      </c>
      <c r="O409" s="74">
        <v>0</v>
      </c>
      <c r="P409" s="74">
        <v>0</v>
      </c>
      <c r="Q409" s="74">
        <v>0</v>
      </c>
      <c r="R409" s="74">
        <v>0</v>
      </c>
      <c r="S409" s="74">
        <v>0</v>
      </c>
      <c r="T409" s="74">
        <v>0</v>
      </c>
      <c r="U409" s="74">
        <v>0</v>
      </c>
      <c r="V409" s="74">
        <v>0</v>
      </c>
      <c r="W409" s="74">
        <v>0</v>
      </c>
      <c r="X409" s="74">
        <v>0</v>
      </c>
      <c r="Y409" s="74">
        <v>0</v>
      </c>
      <c r="Z409" s="46">
        <v>0</v>
      </c>
      <c r="AA409" s="47">
        <f t="shared" si="23"/>
        <v>0</v>
      </c>
    </row>
    <row r="410" spans="1:27" ht="12.75" customHeight="1" x14ac:dyDescent="0.25">
      <c r="A410" s="82" t="s">
        <v>876</v>
      </c>
      <c r="B410" s="92" t="s">
        <v>877</v>
      </c>
      <c r="C410" s="69" t="s">
        <v>888</v>
      </c>
      <c r="D410" s="87" t="s">
        <v>889</v>
      </c>
      <c r="E410" s="88" t="str">
        <f>C410&amp;A410</f>
        <v>U096T061</v>
      </c>
      <c r="F410" s="89" t="s">
        <v>190</v>
      </c>
      <c r="G410" s="90">
        <v>48</v>
      </c>
      <c r="H410" s="40"/>
      <c r="I410" s="74">
        <v>0</v>
      </c>
      <c r="J410" s="74">
        <v>0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  <c r="Q410" s="74">
        <v>0</v>
      </c>
      <c r="R410" s="74">
        <v>0</v>
      </c>
      <c r="S410" s="74">
        <v>0</v>
      </c>
      <c r="T410" s="74">
        <v>0</v>
      </c>
      <c r="U410" s="74">
        <v>0</v>
      </c>
      <c r="V410" s="74">
        <v>0</v>
      </c>
      <c r="W410" s="74">
        <v>0</v>
      </c>
      <c r="X410" s="74">
        <v>0</v>
      </c>
      <c r="Y410" s="74">
        <v>0</v>
      </c>
      <c r="Z410" s="46">
        <v>0</v>
      </c>
      <c r="AA410" s="47">
        <f t="shared" si="23"/>
        <v>0</v>
      </c>
    </row>
    <row r="411" spans="1:27" x14ac:dyDescent="0.25">
      <c r="A411" s="82" t="s">
        <v>879</v>
      </c>
      <c r="B411" s="92" t="s">
        <v>880</v>
      </c>
      <c r="C411" s="69" t="s">
        <v>888</v>
      </c>
      <c r="D411" s="87" t="s">
        <v>889</v>
      </c>
      <c r="E411" s="88" t="str">
        <f>C411&amp;A411</f>
        <v>U096T089</v>
      </c>
      <c r="F411" s="89" t="s">
        <v>190</v>
      </c>
      <c r="G411" s="90">
        <v>48</v>
      </c>
      <c r="H411" s="40"/>
      <c r="I411" s="74">
        <v>0</v>
      </c>
      <c r="J411" s="74">
        <v>0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  <c r="Q411" s="74">
        <v>0</v>
      </c>
      <c r="R411" s="74">
        <v>0</v>
      </c>
      <c r="S411" s="74">
        <v>0</v>
      </c>
      <c r="T411" s="74">
        <v>0</v>
      </c>
      <c r="U411" s="74">
        <v>0</v>
      </c>
      <c r="V411" s="74">
        <v>0</v>
      </c>
      <c r="W411" s="74">
        <v>0</v>
      </c>
      <c r="X411" s="74">
        <v>0</v>
      </c>
      <c r="Y411" s="74">
        <v>0</v>
      </c>
      <c r="Z411" s="46">
        <v>0</v>
      </c>
      <c r="AA411" s="47">
        <f t="shared" si="23"/>
        <v>0</v>
      </c>
    </row>
    <row r="412" spans="1:27" x14ac:dyDescent="0.25">
      <c r="A412" s="82" t="s">
        <v>882</v>
      </c>
      <c r="B412" s="92" t="s">
        <v>883</v>
      </c>
      <c r="C412" s="69" t="s">
        <v>888</v>
      </c>
      <c r="D412" s="87" t="s">
        <v>889</v>
      </c>
      <c r="E412" s="88" t="str">
        <f>C412&amp;A412</f>
        <v>U096T161</v>
      </c>
      <c r="F412" s="89" t="s">
        <v>190</v>
      </c>
      <c r="G412" s="90">
        <v>48</v>
      </c>
      <c r="H412" s="40"/>
      <c r="I412" s="74">
        <v>0</v>
      </c>
      <c r="J412" s="74">
        <v>0</v>
      </c>
      <c r="K412" s="74">
        <v>0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  <c r="Q412" s="74">
        <v>0</v>
      </c>
      <c r="R412" s="74">
        <v>0</v>
      </c>
      <c r="S412" s="74">
        <v>0</v>
      </c>
      <c r="T412" s="74">
        <v>0</v>
      </c>
      <c r="U412" s="74">
        <v>0</v>
      </c>
      <c r="V412" s="74">
        <v>0</v>
      </c>
      <c r="W412" s="74">
        <v>0</v>
      </c>
      <c r="X412" s="74">
        <v>0</v>
      </c>
      <c r="Y412" s="74">
        <v>0</v>
      </c>
      <c r="Z412" s="46">
        <v>0</v>
      </c>
      <c r="AA412" s="47">
        <f t="shared" si="23"/>
        <v>0</v>
      </c>
    </row>
    <row r="413" spans="1:27" ht="12.75" customHeight="1" x14ac:dyDescent="0.25">
      <c r="A413" s="54" t="s">
        <v>890</v>
      </c>
      <c r="B413" s="55" t="s">
        <v>891</v>
      </c>
      <c r="C413" s="56" t="s">
        <v>890</v>
      </c>
      <c r="D413" s="57" t="s">
        <v>891</v>
      </c>
      <c r="E413" s="81" t="s">
        <v>892</v>
      </c>
      <c r="F413" s="59" t="s">
        <v>190</v>
      </c>
      <c r="G413" s="60">
        <v>49</v>
      </c>
      <c r="H413" s="16"/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1.83</v>
      </c>
      <c r="V413" s="45">
        <v>0</v>
      </c>
      <c r="W413" s="45">
        <v>3.16</v>
      </c>
      <c r="X413" s="45">
        <v>1</v>
      </c>
      <c r="Y413" s="45">
        <v>0</v>
      </c>
      <c r="Z413" s="46">
        <v>5.9899999999999949</v>
      </c>
      <c r="AA413" s="47">
        <f t="shared" si="23"/>
        <v>3</v>
      </c>
    </row>
    <row r="414" spans="1:27" x14ac:dyDescent="0.25">
      <c r="A414" s="54" t="s">
        <v>893</v>
      </c>
      <c r="B414" s="55" t="s">
        <v>894</v>
      </c>
      <c r="C414" s="56" t="s">
        <v>893</v>
      </c>
      <c r="D414" s="57" t="s">
        <v>894</v>
      </c>
      <c r="E414" s="81" t="s">
        <v>895</v>
      </c>
      <c r="F414" s="59" t="s">
        <v>146</v>
      </c>
      <c r="G414" s="60">
        <v>49</v>
      </c>
      <c r="H414" s="16"/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45">
        <v>-1</v>
      </c>
      <c r="R414" s="45">
        <v>1</v>
      </c>
      <c r="S414" s="45">
        <v>0</v>
      </c>
      <c r="T414" s="45">
        <v>0</v>
      </c>
      <c r="U414" s="45">
        <v>-1</v>
      </c>
      <c r="V414" s="45">
        <v>-3</v>
      </c>
      <c r="W414" s="45">
        <v>2</v>
      </c>
      <c r="X414" s="45">
        <v>2</v>
      </c>
      <c r="Y414" s="45">
        <v>0</v>
      </c>
      <c r="Z414" s="46">
        <v>0</v>
      </c>
      <c r="AA414" s="47">
        <f t="shared" si="23"/>
        <v>6</v>
      </c>
    </row>
    <row r="415" spans="1:27" x14ac:dyDescent="0.25">
      <c r="A415" s="54" t="s">
        <v>896</v>
      </c>
      <c r="B415" s="55" t="s">
        <v>897</v>
      </c>
      <c r="C415" s="56" t="s">
        <v>896</v>
      </c>
      <c r="D415" s="57" t="s">
        <v>897</v>
      </c>
      <c r="E415" s="81" t="s">
        <v>898</v>
      </c>
      <c r="F415" s="59" t="s">
        <v>146</v>
      </c>
      <c r="G415" s="60">
        <v>49</v>
      </c>
      <c r="H415" s="16"/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45">
        <v>0</v>
      </c>
      <c r="T415" s="45">
        <v>-1</v>
      </c>
      <c r="U415" s="45">
        <v>2</v>
      </c>
      <c r="V415" s="45">
        <v>-2</v>
      </c>
      <c r="W415" s="45">
        <v>1.5</v>
      </c>
      <c r="X415" s="45">
        <v>0.5</v>
      </c>
      <c r="Y415" s="45">
        <v>0</v>
      </c>
      <c r="Z415" s="46">
        <v>1</v>
      </c>
      <c r="AA415" s="47">
        <f t="shared" si="23"/>
        <v>5</v>
      </c>
    </row>
    <row r="416" spans="1:27" x14ac:dyDescent="0.25">
      <c r="A416" s="54" t="s">
        <v>899</v>
      </c>
      <c r="B416" s="55" t="s">
        <v>900</v>
      </c>
      <c r="C416" s="56" t="s">
        <v>899</v>
      </c>
      <c r="D416" s="57" t="s">
        <v>900</v>
      </c>
      <c r="E416" s="81" t="s">
        <v>901</v>
      </c>
      <c r="F416" s="59" t="s">
        <v>146</v>
      </c>
      <c r="G416" s="60">
        <v>49</v>
      </c>
      <c r="H416" s="16"/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  <c r="U416" s="45">
        <v>4</v>
      </c>
      <c r="V416" s="45">
        <v>6</v>
      </c>
      <c r="W416" s="45">
        <v>5</v>
      </c>
      <c r="X416" s="45">
        <v>6.5</v>
      </c>
      <c r="Y416" s="45">
        <v>0</v>
      </c>
      <c r="Z416" s="46">
        <v>21.5</v>
      </c>
      <c r="AA416" s="47">
        <f t="shared" si="23"/>
        <v>4</v>
      </c>
    </row>
    <row r="417" spans="1:27" ht="12.75" customHeight="1" x14ac:dyDescent="0.25">
      <c r="A417" s="54" t="s">
        <v>902</v>
      </c>
      <c r="B417" s="55" t="s">
        <v>903</v>
      </c>
      <c r="C417" s="56" t="s">
        <v>902</v>
      </c>
      <c r="D417" s="57" t="s">
        <v>903</v>
      </c>
      <c r="E417" s="81" t="s">
        <v>904</v>
      </c>
      <c r="F417" s="59" t="s">
        <v>190</v>
      </c>
      <c r="G417" s="60">
        <v>49</v>
      </c>
      <c r="H417" s="16"/>
      <c r="I417" s="45">
        <v>0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45">
        <v>0</v>
      </c>
      <c r="R417" s="45">
        <v>0</v>
      </c>
      <c r="S417" s="45">
        <v>0</v>
      </c>
      <c r="T417" s="45">
        <v>0</v>
      </c>
      <c r="U417" s="45">
        <v>0</v>
      </c>
      <c r="V417" s="45">
        <v>0</v>
      </c>
      <c r="W417" s="45">
        <v>0</v>
      </c>
      <c r="X417" s="45">
        <v>0</v>
      </c>
      <c r="Y417" s="45">
        <v>0</v>
      </c>
      <c r="Z417" s="46">
        <v>0</v>
      </c>
      <c r="AA417" s="47">
        <f t="shared" si="23"/>
        <v>0</v>
      </c>
    </row>
    <row r="418" spans="1:27" ht="12.75" customHeight="1" x14ac:dyDescent="0.25">
      <c r="A418" s="54" t="s">
        <v>905</v>
      </c>
      <c r="B418" s="55" t="s">
        <v>906</v>
      </c>
      <c r="C418" s="56" t="s">
        <v>905</v>
      </c>
      <c r="D418" s="57" t="s">
        <v>906</v>
      </c>
      <c r="E418" s="81" t="s">
        <v>907</v>
      </c>
      <c r="F418" s="59" t="s">
        <v>190</v>
      </c>
      <c r="G418" s="60">
        <v>49</v>
      </c>
      <c r="H418" s="16"/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  <c r="Z418" s="46">
        <v>0</v>
      </c>
      <c r="AA418" s="47">
        <f t="shared" si="23"/>
        <v>0</v>
      </c>
    </row>
    <row r="419" spans="1:27" x14ac:dyDescent="0.25">
      <c r="A419" s="54" t="s">
        <v>908</v>
      </c>
      <c r="B419" s="55" t="s">
        <v>909</v>
      </c>
      <c r="C419" s="56" t="s">
        <v>908</v>
      </c>
      <c r="D419" s="57" t="s">
        <v>909</v>
      </c>
      <c r="E419" s="81" t="s">
        <v>910</v>
      </c>
      <c r="F419" s="59" t="s">
        <v>190</v>
      </c>
      <c r="G419" s="60">
        <v>49</v>
      </c>
      <c r="H419" s="16"/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  <c r="Z419" s="46">
        <v>0</v>
      </c>
      <c r="AA419" s="47">
        <f t="shared" si="23"/>
        <v>0</v>
      </c>
    </row>
    <row r="420" spans="1:27" x14ac:dyDescent="0.25">
      <c r="A420" s="67" t="s">
        <v>902</v>
      </c>
      <c r="B420" s="68" t="s">
        <v>903</v>
      </c>
      <c r="C420" s="69" t="s">
        <v>911</v>
      </c>
      <c r="D420" s="70" t="s">
        <v>912</v>
      </c>
      <c r="E420" s="71" t="s">
        <v>913</v>
      </c>
      <c r="F420" s="72" t="s">
        <v>190</v>
      </c>
      <c r="G420" s="73">
        <v>49</v>
      </c>
      <c r="H420" s="16"/>
      <c r="I420" s="74">
        <v>0</v>
      </c>
      <c r="J420" s="74">
        <v>0</v>
      </c>
      <c r="K420" s="74">
        <v>0</v>
      </c>
      <c r="L420" s="74">
        <v>0</v>
      </c>
      <c r="M420" s="74">
        <v>0</v>
      </c>
      <c r="N420" s="74">
        <v>0</v>
      </c>
      <c r="O420" s="74">
        <v>0</v>
      </c>
      <c r="P420" s="74">
        <v>0</v>
      </c>
      <c r="Q420" s="74">
        <v>0</v>
      </c>
      <c r="R420" s="74">
        <v>0</v>
      </c>
      <c r="S420" s="74">
        <v>0</v>
      </c>
      <c r="T420" s="74">
        <v>0</v>
      </c>
      <c r="U420" s="74">
        <v>0</v>
      </c>
      <c r="V420" s="74">
        <v>0</v>
      </c>
      <c r="W420" s="74">
        <v>0</v>
      </c>
      <c r="X420" s="74">
        <v>0</v>
      </c>
      <c r="Y420" s="74">
        <v>0</v>
      </c>
      <c r="Z420" s="46">
        <v>0</v>
      </c>
      <c r="AA420" s="47">
        <f t="shared" si="23"/>
        <v>0</v>
      </c>
    </row>
    <row r="421" spans="1:27" ht="12.75" customHeight="1" x14ac:dyDescent="0.25">
      <c r="A421" s="67" t="s">
        <v>905</v>
      </c>
      <c r="B421" s="68" t="s">
        <v>906</v>
      </c>
      <c r="C421" s="69" t="s">
        <v>911</v>
      </c>
      <c r="D421" s="70" t="s">
        <v>912</v>
      </c>
      <c r="E421" s="71" t="s">
        <v>914</v>
      </c>
      <c r="F421" s="72" t="s">
        <v>190</v>
      </c>
      <c r="G421" s="73">
        <v>49</v>
      </c>
      <c r="H421" s="16"/>
      <c r="I421" s="74">
        <v>0</v>
      </c>
      <c r="J421" s="74">
        <v>0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  <c r="Q421" s="74">
        <v>0</v>
      </c>
      <c r="R421" s="74">
        <v>0</v>
      </c>
      <c r="S421" s="74">
        <v>0</v>
      </c>
      <c r="T421" s="74">
        <v>0</v>
      </c>
      <c r="U421" s="74">
        <v>0</v>
      </c>
      <c r="V421" s="74">
        <v>0</v>
      </c>
      <c r="W421" s="74">
        <v>0</v>
      </c>
      <c r="X421" s="74">
        <v>0</v>
      </c>
      <c r="Y421" s="74">
        <v>0</v>
      </c>
      <c r="Z421" s="46">
        <v>0</v>
      </c>
      <c r="AA421" s="47">
        <f t="shared" si="23"/>
        <v>0</v>
      </c>
    </row>
    <row r="422" spans="1:27" ht="12.75" customHeight="1" x14ac:dyDescent="0.25">
      <c r="A422" s="54" t="s">
        <v>915</v>
      </c>
      <c r="B422" s="55" t="s">
        <v>916</v>
      </c>
      <c r="C422" s="56" t="s">
        <v>915</v>
      </c>
      <c r="D422" s="57" t="s">
        <v>916</v>
      </c>
      <c r="E422" s="58" t="s">
        <v>917</v>
      </c>
      <c r="F422" s="59" t="s">
        <v>212</v>
      </c>
      <c r="G422" s="60">
        <v>51</v>
      </c>
      <c r="H422" s="16"/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45">
        <v>0</v>
      </c>
      <c r="R422" s="45">
        <v>0</v>
      </c>
      <c r="S422" s="45">
        <v>0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  <c r="Z422" s="46">
        <v>0</v>
      </c>
      <c r="AA422" s="47">
        <f t="shared" si="23"/>
        <v>0</v>
      </c>
    </row>
    <row r="423" spans="1:27" x14ac:dyDescent="0.25">
      <c r="A423" s="54" t="s">
        <v>918</v>
      </c>
      <c r="B423" s="55" t="s">
        <v>919</v>
      </c>
      <c r="C423" s="56" t="s">
        <v>918</v>
      </c>
      <c r="D423" s="57" t="s">
        <v>919</v>
      </c>
      <c r="E423" s="58" t="s">
        <v>920</v>
      </c>
      <c r="F423" s="59" t="s">
        <v>212</v>
      </c>
      <c r="G423" s="60">
        <v>51</v>
      </c>
      <c r="H423" s="16"/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  <c r="V423" s="45">
        <v>0</v>
      </c>
      <c r="W423" s="45">
        <v>0</v>
      </c>
      <c r="X423" s="45">
        <v>0</v>
      </c>
      <c r="Y423" s="45">
        <v>0</v>
      </c>
      <c r="Z423" s="46">
        <v>0</v>
      </c>
      <c r="AA423" s="47">
        <f t="shared" si="23"/>
        <v>0</v>
      </c>
    </row>
    <row r="424" spans="1:27" ht="12.75" customHeight="1" x14ac:dyDescent="0.25">
      <c r="A424" s="54" t="s">
        <v>921</v>
      </c>
      <c r="B424" s="55" t="s">
        <v>922</v>
      </c>
      <c r="C424" s="56" t="s">
        <v>921</v>
      </c>
      <c r="D424" s="57" t="s">
        <v>922</v>
      </c>
      <c r="E424" s="58" t="s">
        <v>923</v>
      </c>
      <c r="F424" s="59" t="s">
        <v>125</v>
      </c>
      <c r="G424" s="60">
        <v>51</v>
      </c>
      <c r="H424" s="16"/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  <c r="Z424" s="46">
        <v>0</v>
      </c>
      <c r="AA424" s="47">
        <f t="shared" si="23"/>
        <v>0</v>
      </c>
    </row>
    <row r="425" spans="1:27" ht="12.75" customHeight="1" x14ac:dyDescent="0.25">
      <c r="A425" s="54" t="s">
        <v>924</v>
      </c>
      <c r="B425" s="55" t="s">
        <v>925</v>
      </c>
      <c r="C425" s="56" t="s">
        <v>924</v>
      </c>
      <c r="D425" s="57" t="s">
        <v>925</v>
      </c>
      <c r="E425" s="58" t="s">
        <v>926</v>
      </c>
      <c r="F425" s="59" t="s">
        <v>212</v>
      </c>
      <c r="G425" s="60">
        <v>51</v>
      </c>
      <c r="H425" s="16"/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  <c r="V425" s="45">
        <v>0</v>
      </c>
      <c r="W425" s="45">
        <v>0</v>
      </c>
      <c r="X425" s="45">
        <v>0</v>
      </c>
      <c r="Y425" s="45">
        <v>0</v>
      </c>
      <c r="Z425" s="46">
        <v>0</v>
      </c>
      <c r="AA425" s="47">
        <f t="shared" si="23"/>
        <v>0</v>
      </c>
    </row>
    <row r="426" spans="1:27" ht="12.75" customHeight="1" x14ac:dyDescent="0.25">
      <c r="A426" s="54" t="s">
        <v>927</v>
      </c>
      <c r="B426" s="55" t="s">
        <v>928</v>
      </c>
      <c r="C426" s="56" t="s">
        <v>927</v>
      </c>
      <c r="D426" s="57" t="s">
        <v>928</v>
      </c>
      <c r="E426" s="58" t="s">
        <v>929</v>
      </c>
      <c r="F426" s="59" t="s">
        <v>212</v>
      </c>
      <c r="G426" s="60">
        <v>51</v>
      </c>
      <c r="H426" s="16"/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0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0</v>
      </c>
      <c r="Y426" s="45">
        <v>0</v>
      </c>
      <c r="Z426" s="46">
        <v>0</v>
      </c>
      <c r="AA426" s="47">
        <f t="shared" si="23"/>
        <v>0</v>
      </c>
    </row>
    <row r="427" spans="1:27" ht="12.75" customHeight="1" x14ac:dyDescent="0.25">
      <c r="A427" s="54" t="s">
        <v>930</v>
      </c>
      <c r="B427" s="55" t="s">
        <v>931</v>
      </c>
      <c r="C427" s="56" t="s">
        <v>930</v>
      </c>
      <c r="D427" s="57" t="s">
        <v>931</v>
      </c>
      <c r="E427" s="58" t="s">
        <v>932</v>
      </c>
      <c r="F427" s="59" t="s">
        <v>212</v>
      </c>
      <c r="G427" s="60">
        <v>51</v>
      </c>
      <c r="H427" s="16"/>
      <c r="I427" s="45">
        <v>0</v>
      </c>
      <c r="J427" s="45">
        <v>0</v>
      </c>
      <c r="K427" s="45">
        <v>0</v>
      </c>
      <c r="L427" s="45">
        <v>0</v>
      </c>
      <c r="M427" s="45">
        <v>0</v>
      </c>
      <c r="N427" s="45">
        <v>0</v>
      </c>
      <c r="O427" s="45">
        <v>0</v>
      </c>
      <c r="P427" s="45">
        <v>0</v>
      </c>
      <c r="Q427" s="45">
        <v>0</v>
      </c>
      <c r="R427" s="45">
        <v>0</v>
      </c>
      <c r="S427" s="45">
        <v>0</v>
      </c>
      <c r="T427" s="45">
        <v>0</v>
      </c>
      <c r="U427" s="45">
        <v>0</v>
      </c>
      <c r="V427" s="45">
        <v>0</v>
      </c>
      <c r="W427" s="45">
        <v>0</v>
      </c>
      <c r="X427" s="45">
        <v>0</v>
      </c>
      <c r="Y427" s="45">
        <v>0</v>
      </c>
      <c r="Z427" s="46">
        <v>0</v>
      </c>
      <c r="AA427" s="47">
        <f t="shared" si="23"/>
        <v>0</v>
      </c>
    </row>
    <row r="428" spans="1:27" ht="12.75" customHeight="1" x14ac:dyDescent="0.25">
      <c r="A428" s="54" t="s">
        <v>933</v>
      </c>
      <c r="B428" s="55" t="s">
        <v>934</v>
      </c>
      <c r="C428" s="56" t="s">
        <v>933</v>
      </c>
      <c r="D428" s="57" t="s">
        <v>934</v>
      </c>
      <c r="E428" s="58" t="s">
        <v>935</v>
      </c>
      <c r="F428" s="59" t="s">
        <v>125</v>
      </c>
      <c r="G428" s="60">
        <v>51</v>
      </c>
      <c r="H428" s="16"/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  <c r="Z428" s="46">
        <v>0</v>
      </c>
      <c r="AA428" s="47">
        <f t="shared" si="23"/>
        <v>0</v>
      </c>
    </row>
    <row r="429" spans="1:27" ht="12.75" customHeight="1" x14ac:dyDescent="0.25">
      <c r="A429" s="54" t="s">
        <v>936</v>
      </c>
      <c r="B429" s="55" t="s">
        <v>937</v>
      </c>
      <c r="C429" s="56" t="s">
        <v>936</v>
      </c>
      <c r="D429" s="57" t="s">
        <v>937</v>
      </c>
      <c r="E429" s="58" t="s">
        <v>938</v>
      </c>
      <c r="F429" s="59" t="s">
        <v>212</v>
      </c>
      <c r="G429" s="60">
        <v>51</v>
      </c>
      <c r="H429" s="16"/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0</v>
      </c>
      <c r="W429" s="45">
        <v>0</v>
      </c>
      <c r="X429" s="45">
        <v>0</v>
      </c>
      <c r="Y429" s="45">
        <v>0</v>
      </c>
      <c r="Z429" s="46">
        <v>0</v>
      </c>
      <c r="AA429" s="47">
        <f t="shared" si="23"/>
        <v>0</v>
      </c>
    </row>
    <row r="430" spans="1:27" ht="12.75" customHeight="1" x14ac:dyDescent="0.25">
      <c r="A430" s="67" t="s">
        <v>915</v>
      </c>
      <c r="B430" s="68" t="s">
        <v>916</v>
      </c>
      <c r="C430" s="69" t="s">
        <v>939</v>
      </c>
      <c r="D430" s="87" t="s">
        <v>940</v>
      </c>
      <c r="E430" s="88" t="str">
        <f t="shared" ref="E430:E436" si="24">C430&amp;A430</f>
        <v>U076T009</v>
      </c>
      <c r="F430" s="89" t="s">
        <v>212</v>
      </c>
      <c r="G430" s="105">
        <v>51</v>
      </c>
      <c r="H430" s="40"/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  <c r="Q430" s="74">
        <v>0</v>
      </c>
      <c r="R430" s="74">
        <v>0</v>
      </c>
      <c r="S430" s="74">
        <v>0</v>
      </c>
      <c r="T430" s="74">
        <v>0</v>
      </c>
      <c r="U430" s="74">
        <v>0</v>
      </c>
      <c r="V430" s="74">
        <v>0</v>
      </c>
      <c r="W430" s="74">
        <v>0</v>
      </c>
      <c r="X430" s="74">
        <v>0</v>
      </c>
      <c r="Y430" s="74">
        <v>0</v>
      </c>
      <c r="Z430" s="46">
        <v>0</v>
      </c>
      <c r="AA430" s="47">
        <f t="shared" si="23"/>
        <v>0</v>
      </c>
    </row>
    <row r="431" spans="1:27" ht="12.75" customHeight="1" x14ac:dyDescent="0.25">
      <c r="A431" s="67" t="s">
        <v>918</v>
      </c>
      <c r="B431" s="68" t="s">
        <v>919</v>
      </c>
      <c r="C431" s="69" t="s">
        <v>939</v>
      </c>
      <c r="D431" s="87" t="s">
        <v>940</v>
      </c>
      <c r="E431" s="88" t="str">
        <f t="shared" si="24"/>
        <v>U076T028</v>
      </c>
      <c r="F431" s="89" t="s">
        <v>212</v>
      </c>
      <c r="G431" s="90">
        <v>51</v>
      </c>
      <c r="H431" s="40"/>
      <c r="I431" s="74">
        <v>0</v>
      </c>
      <c r="J431" s="74">
        <v>0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  <c r="Q431" s="74">
        <v>0</v>
      </c>
      <c r="R431" s="74">
        <v>0</v>
      </c>
      <c r="S431" s="74">
        <v>0</v>
      </c>
      <c r="T431" s="74">
        <v>0</v>
      </c>
      <c r="U431" s="74">
        <v>0</v>
      </c>
      <c r="V431" s="74">
        <v>0</v>
      </c>
      <c r="W431" s="74">
        <v>0</v>
      </c>
      <c r="X431" s="74">
        <v>0</v>
      </c>
      <c r="Y431" s="74">
        <v>0</v>
      </c>
      <c r="Z431" s="46">
        <v>0</v>
      </c>
      <c r="AA431" s="47">
        <f t="shared" si="23"/>
        <v>0</v>
      </c>
    </row>
    <row r="432" spans="1:27" ht="12.75" customHeight="1" x14ac:dyDescent="0.25">
      <c r="A432" s="67" t="s">
        <v>924</v>
      </c>
      <c r="B432" s="68" t="s">
        <v>925</v>
      </c>
      <c r="C432" s="69" t="s">
        <v>939</v>
      </c>
      <c r="D432" s="87" t="s">
        <v>940</v>
      </c>
      <c r="E432" s="88" t="str">
        <f t="shared" si="24"/>
        <v>U076T156</v>
      </c>
      <c r="F432" s="89" t="s">
        <v>212</v>
      </c>
      <c r="G432" s="90">
        <v>51</v>
      </c>
      <c r="H432" s="40"/>
      <c r="I432" s="74">
        <v>0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  <c r="Q432" s="74">
        <v>0</v>
      </c>
      <c r="R432" s="74">
        <v>0</v>
      </c>
      <c r="S432" s="74">
        <v>0</v>
      </c>
      <c r="T432" s="74">
        <v>0</v>
      </c>
      <c r="U432" s="74">
        <v>0</v>
      </c>
      <c r="V432" s="74">
        <v>0</v>
      </c>
      <c r="W432" s="74">
        <v>0</v>
      </c>
      <c r="X432" s="74">
        <v>0</v>
      </c>
      <c r="Y432" s="74">
        <v>0</v>
      </c>
      <c r="Z432" s="46">
        <v>0</v>
      </c>
      <c r="AA432" s="47">
        <f t="shared" si="23"/>
        <v>0</v>
      </c>
    </row>
    <row r="433" spans="1:27" ht="12.75" customHeight="1" x14ac:dyDescent="0.25">
      <c r="A433" s="67" t="s">
        <v>927</v>
      </c>
      <c r="B433" s="68" t="s">
        <v>928</v>
      </c>
      <c r="C433" s="69" t="s">
        <v>939</v>
      </c>
      <c r="D433" s="87" t="s">
        <v>940</v>
      </c>
      <c r="E433" s="88" t="str">
        <f t="shared" si="24"/>
        <v>U076T157</v>
      </c>
      <c r="F433" s="89" t="s">
        <v>212</v>
      </c>
      <c r="G433" s="90">
        <v>51</v>
      </c>
      <c r="H433" s="40"/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  <c r="Q433" s="74">
        <v>0</v>
      </c>
      <c r="R433" s="74">
        <v>0</v>
      </c>
      <c r="S433" s="74">
        <v>0</v>
      </c>
      <c r="T433" s="74">
        <v>0</v>
      </c>
      <c r="U433" s="74">
        <v>0</v>
      </c>
      <c r="V433" s="74">
        <v>0</v>
      </c>
      <c r="W433" s="74">
        <v>0</v>
      </c>
      <c r="X433" s="74">
        <v>0</v>
      </c>
      <c r="Y433" s="74">
        <v>0</v>
      </c>
      <c r="Z433" s="46">
        <v>0</v>
      </c>
      <c r="AA433" s="47">
        <f t="shared" si="23"/>
        <v>0</v>
      </c>
    </row>
    <row r="434" spans="1:27" ht="12.75" customHeight="1" x14ac:dyDescent="0.25">
      <c r="A434" s="67" t="s">
        <v>930</v>
      </c>
      <c r="B434" s="68" t="s">
        <v>931</v>
      </c>
      <c r="C434" s="69" t="s">
        <v>939</v>
      </c>
      <c r="D434" s="87" t="s">
        <v>940</v>
      </c>
      <c r="E434" s="88" t="str">
        <f t="shared" si="24"/>
        <v>U076T163</v>
      </c>
      <c r="F434" s="89" t="s">
        <v>212</v>
      </c>
      <c r="G434" s="90">
        <v>51</v>
      </c>
      <c r="H434" s="40"/>
      <c r="I434" s="74">
        <v>0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  <c r="Q434" s="74">
        <v>0</v>
      </c>
      <c r="R434" s="74">
        <v>0</v>
      </c>
      <c r="S434" s="74">
        <v>0</v>
      </c>
      <c r="T434" s="74">
        <v>0</v>
      </c>
      <c r="U434" s="74">
        <v>0</v>
      </c>
      <c r="V434" s="74">
        <v>0</v>
      </c>
      <c r="W434" s="74">
        <v>0</v>
      </c>
      <c r="X434" s="74">
        <v>0</v>
      </c>
      <c r="Y434" s="74">
        <v>0</v>
      </c>
      <c r="Z434" s="46">
        <v>0</v>
      </c>
      <c r="AA434" s="47">
        <f t="shared" si="23"/>
        <v>0</v>
      </c>
    </row>
    <row r="435" spans="1:27" ht="12.75" customHeight="1" x14ac:dyDescent="0.25">
      <c r="A435" s="67" t="s">
        <v>933</v>
      </c>
      <c r="B435" s="68" t="s">
        <v>934</v>
      </c>
      <c r="C435" s="69" t="s">
        <v>939</v>
      </c>
      <c r="D435" s="87" t="s">
        <v>940</v>
      </c>
      <c r="E435" s="88" t="str">
        <f t="shared" si="24"/>
        <v>U076T188</v>
      </c>
      <c r="F435" s="89" t="s">
        <v>125</v>
      </c>
      <c r="G435" s="90">
        <v>51</v>
      </c>
      <c r="H435" s="40"/>
      <c r="I435" s="74">
        <v>0</v>
      </c>
      <c r="J435" s="74">
        <v>0</v>
      </c>
      <c r="K435" s="74">
        <v>0</v>
      </c>
      <c r="L435" s="74">
        <v>0</v>
      </c>
      <c r="M435" s="74">
        <v>0</v>
      </c>
      <c r="N435" s="74">
        <v>0</v>
      </c>
      <c r="O435" s="74">
        <v>0</v>
      </c>
      <c r="P435" s="74">
        <v>0</v>
      </c>
      <c r="Q435" s="74">
        <v>0</v>
      </c>
      <c r="R435" s="74">
        <v>0</v>
      </c>
      <c r="S435" s="74">
        <v>0</v>
      </c>
      <c r="T435" s="74">
        <v>0</v>
      </c>
      <c r="U435" s="74">
        <v>0</v>
      </c>
      <c r="V435" s="74">
        <v>0</v>
      </c>
      <c r="W435" s="74">
        <v>0</v>
      </c>
      <c r="X435" s="74">
        <v>0</v>
      </c>
      <c r="Y435" s="74">
        <v>0</v>
      </c>
      <c r="Z435" s="46">
        <v>0</v>
      </c>
      <c r="AA435" s="47">
        <f t="shared" si="23"/>
        <v>0</v>
      </c>
    </row>
    <row r="436" spans="1:27" ht="12.75" customHeight="1" x14ac:dyDescent="0.25">
      <c r="A436" s="67" t="s">
        <v>936</v>
      </c>
      <c r="B436" s="68" t="s">
        <v>937</v>
      </c>
      <c r="C436" s="69" t="s">
        <v>939</v>
      </c>
      <c r="D436" s="87" t="s">
        <v>940</v>
      </c>
      <c r="E436" s="88" t="str">
        <f t="shared" si="24"/>
        <v>U076T253</v>
      </c>
      <c r="F436" s="89" t="s">
        <v>212</v>
      </c>
      <c r="G436" s="90">
        <v>51</v>
      </c>
      <c r="H436" s="40"/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  <c r="Q436" s="74">
        <v>0</v>
      </c>
      <c r="R436" s="74">
        <v>0</v>
      </c>
      <c r="S436" s="74">
        <v>0</v>
      </c>
      <c r="T436" s="74">
        <v>0</v>
      </c>
      <c r="U436" s="74">
        <v>0</v>
      </c>
      <c r="V436" s="74">
        <v>-1</v>
      </c>
      <c r="W436" s="74">
        <v>0</v>
      </c>
      <c r="X436" s="74">
        <v>0</v>
      </c>
      <c r="Y436" s="74">
        <v>0</v>
      </c>
      <c r="Z436" s="46">
        <v>-1</v>
      </c>
      <c r="AA436" s="47">
        <f t="shared" si="23"/>
        <v>1</v>
      </c>
    </row>
    <row r="437" spans="1:27" ht="12.75" customHeight="1" x14ac:dyDescent="0.25">
      <c r="A437" s="54" t="s">
        <v>941</v>
      </c>
      <c r="B437" s="55" t="s">
        <v>942</v>
      </c>
      <c r="C437" s="56" t="s">
        <v>941</v>
      </c>
      <c r="D437" s="57" t="s">
        <v>942</v>
      </c>
      <c r="E437" s="81" t="s">
        <v>943</v>
      </c>
      <c r="F437" s="59" t="s">
        <v>212</v>
      </c>
      <c r="G437" s="60">
        <v>52</v>
      </c>
      <c r="H437" s="16"/>
      <c r="I437" s="45">
        <v>0</v>
      </c>
      <c r="J437" s="45">
        <v>1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  <c r="V437" s="45">
        <v>0</v>
      </c>
      <c r="W437" s="45">
        <v>-1</v>
      </c>
      <c r="X437" s="45">
        <v>1</v>
      </c>
      <c r="Y437" s="45">
        <v>0</v>
      </c>
      <c r="Z437" s="46">
        <v>1</v>
      </c>
      <c r="AA437" s="47">
        <f t="shared" si="23"/>
        <v>3</v>
      </c>
    </row>
    <row r="438" spans="1:27" ht="12.75" customHeight="1" x14ac:dyDescent="0.25">
      <c r="A438" s="54" t="s">
        <v>944</v>
      </c>
      <c r="B438" s="55" t="s">
        <v>945</v>
      </c>
      <c r="C438" s="56" t="s">
        <v>944</v>
      </c>
      <c r="D438" s="57" t="s">
        <v>945</v>
      </c>
      <c r="E438" s="81" t="s">
        <v>946</v>
      </c>
      <c r="F438" s="59" t="s">
        <v>212</v>
      </c>
      <c r="G438" s="60">
        <v>52</v>
      </c>
      <c r="H438" s="16"/>
      <c r="I438" s="45">
        <v>0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45">
        <v>0</v>
      </c>
      <c r="T438" s="45">
        <v>0</v>
      </c>
      <c r="U438" s="45">
        <v>0</v>
      </c>
      <c r="V438" s="45">
        <v>0</v>
      </c>
      <c r="W438" s="45">
        <v>0</v>
      </c>
      <c r="X438" s="45">
        <v>0</v>
      </c>
      <c r="Y438" s="45">
        <v>0</v>
      </c>
      <c r="Z438" s="46">
        <v>0</v>
      </c>
      <c r="AA438" s="47">
        <f t="shared" si="23"/>
        <v>0</v>
      </c>
    </row>
    <row r="439" spans="1:27" ht="12.75" customHeight="1" x14ac:dyDescent="0.25">
      <c r="A439" s="54" t="s">
        <v>947</v>
      </c>
      <c r="B439" s="55" t="s">
        <v>948</v>
      </c>
      <c r="C439" s="56" t="s">
        <v>947</v>
      </c>
      <c r="D439" s="57" t="s">
        <v>948</v>
      </c>
      <c r="E439" s="81" t="s">
        <v>949</v>
      </c>
      <c r="F439" s="59" t="s">
        <v>212</v>
      </c>
      <c r="G439" s="60">
        <v>52</v>
      </c>
      <c r="H439" s="16"/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45">
        <v>0</v>
      </c>
      <c r="T439" s="45">
        <v>0</v>
      </c>
      <c r="U439" s="45">
        <v>0</v>
      </c>
      <c r="V439" s="45">
        <v>0</v>
      </c>
      <c r="W439" s="45">
        <v>0</v>
      </c>
      <c r="X439" s="45">
        <v>0</v>
      </c>
      <c r="Y439" s="45">
        <v>0</v>
      </c>
      <c r="Z439" s="46">
        <v>0</v>
      </c>
      <c r="AA439" s="47">
        <f t="shared" si="23"/>
        <v>0</v>
      </c>
    </row>
    <row r="440" spans="1:27" ht="12.75" customHeight="1" x14ac:dyDescent="0.25">
      <c r="A440" s="54" t="s">
        <v>950</v>
      </c>
      <c r="B440" s="55" t="s">
        <v>212</v>
      </c>
      <c r="C440" s="56" t="s">
        <v>950</v>
      </c>
      <c r="D440" s="57" t="s">
        <v>212</v>
      </c>
      <c r="E440" s="81" t="s">
        <v>951</v>
      </c>
      <c r="F440" s="59" t="s">
        <v>212</v>
      </c>
      <c r="G440" s="60">
        <v>52</v>
      </c>
      <c r="H440" s="16"/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45">
        <v>0</v>
      </c>
      <c r="T440" s="45">
        <v>0</v>
      </c>
      <c r="U440" s="45">
        <v>0</v>
      </c>
      <c r="V440" s="45">
        <v>0</v>
      </c>
      <c r="W440" s="45">
        <v>0</v>
      </c>
      <c r="X440" s="45">
        <v>0</v>
      </c>
      <c r="Y440" s="45">
        <v>0</v>
      </c>
      <c r="Z440" s="46">
        <v>0</v>
      </c>
      <c r="AA440" s="47">
        <f t="shared" si="23"/>
        <v>0</v>
      </c>
    </row>
    <row r="441" spans="1:27" ht="12.75" customHeight="1" x14ac:dyDescent="0.25">
      <c r="A441" s="82" t="s">
        <v>947</v>
      </c>
      <c r="B441" s="92" t="s">
        <v>948</v>
      </c>
      <c r="C441" s="69" t="s">
        <v>952</v>
      </c>
      <c r="D441" s="87" t="s">
        <v>953</v>
      </c>
      <c r="E441" s="85" t="str">
        <f>C441&amp;A441</f>
        <v>U086T238</v>
      </c>
      <c r="F441" s="72" t="s">
        <v>212</v>
      </c>
      <c r="G441" s="73">
        <v>52</v>
      </c>
      <c r="H441" s="40"/>
      <c r="I441" s="74">
        <v>0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  <c r="Q441" s="74">
        <v>0</v>
      </c>
      <c r="R441" s="74">
        <v>0</v>
      </c>
      <c r="S441" s="74">
        <v>0</v>
      </c>
      <c r="T441" s="74">
        <v>0</v>
      </c>
      <c r="U441" s="74">
        <v>0</v>
      </c>
      <c r="V441" s="74">
        <v>0</v>
      </c>
      <c r="W441" s="74">
        <v>-1</v>
      </c>
      <c r="X441" s="74">
        <v>0</v>
      </c>
      <c r="Y441" s="74">
        <v>0</v>
      </c>
      <c r="Z441" s="46">
        <v>-1</v>
      </c>
      <c r="AA441" s="47">
        <f t="shared" si="23"/>
        <v>1</v>
      </c>
    </row>
    <row r="442" spans="1:27" ht="12.75" customHeight="1" x14ac:dyDescent="0.25">
      <c r="A442" s="82" t="s">
        <v>950</v>
      </c>
      <c r="B442" s="92" t="s">
        <v>212</v>
      </c>
      <c r="C442" s="69" t="s">
        <v>952</v>
      </c>
      <c r="D442" s="87" t="s">
        <v>953</v>
      </c>
      <c r="E442" s="85" t="str">
        <f>C442&amp;A442</f>
        <v>U086T247</v>
      </c>
      <c r="F442" s="72" t="s">
        <v>212</v>
      </c>
      <c r="G442" s="73">
        <v>52</v>
      </c>
      <c r="H442" s="40"/>
      <c r="I442" s="74">
        <v>0</v>
      </c>
      <c r="J442" s="74">
        <v>-1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  <c r="Q442" s="74">
        <v>0</v>
      </c>
      <c r="R442" s="74">
        <v>0</v>
      </c>
      <c r="S442" s="74">
        <v>0</v>
      </c>
      <c r="T442" s="74">
        <v>0</v>
      </c>
      <c r="U442" s="74">
        <v>0</v>
      </c>
      <c r="V442" s="74">
        <v>0</v>
      </c>
      <c r="W442" s="74">
        <v>1</v>
      </c>
      <c r="X442" s="74">
        <v>0</v>
      </c>
      <c r="Y442" s="74">
        <v>0</v>
      </c>
      <c r="Z442" s="46">
        <v>0</v>
      </c>
      <c r="AA442" s="47">
        <f t="shared" si="23"/>
        <v>2</v>
      </c>
    </row>
    <row r="443" spans="1:27" ht="12.75" customHeight="1" x14ac:dyDescent="0.25">
      <c r="A443" s="54" t="s">
        <v>954</v>
      </c>
      <c r="B443" s="55" t="s">
        <v>955</v>
      </c>
      <c r="C443" s="56" t="s">
        <v>954</v>
      </c>
      <c r="D443" s="57" t="s">
        <v>955</v>
      </c>
      <c r="E443" s="81" t="s">
        <v>956</v>
      </c>
      <c r="F443" s="59" t="s">
        <v>212</v>
      </c>
      <c r="G443" s="60">
        <v>54</v>
      </c>
      <c r="H443" s="16"/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5">
        <v>0</v>
      </c>
      <c r="S443" s="45">
        <v>0</v>
      </c>
      <c r="T443" s="45">
        <v>0</v>
      </c>
      <c r="U443" s="45">
        <v>0</v>
      </c>
      <c r="V443" s="45">
        <v>0</v>
      </c>
      <c r="W443" s="45">
        <v>0</v>
      </c>
      <c r="X443" s="45">
        <v>0</v>
      </c>
      <c r="Y443" s="45">
        <v>0</v>
      </c>
      <c r="Z443" s="46">
        <v>0</v>
      </c>
      <c r="AA443" s="47">
        <f t="shared" si="23"/>
        <v>0</v>
      </c>
    </row>
    <row r="444" spans="1:27" ht="12.75" customHeight="1" x14ac:dyDescent="0.25">
      <c r="A444" s="54" t="s">
        <v>957</v>
      </c>
      <c r="B444" s="55" t="s">
        <v>958</v>
      </c>
      <c r="C444" s="56" t="s">
        <v>957</v>
      </c>
      <c r="D444" s="57" t="s">
        <v>958</v>
      </c>
      <c r="E444" s="81" t="s">
        <v>959</v>
      </c>
      <c r="F444" s="59" t="s">
        <v>212</v>
      </c>
      <c r="G444" s="60">
        <v>55</v>
      </c>
      <c r="H444" s="16"/>
      <c r="I444" s="45">
        <v>0</v>
      </c>
      <c r="J444" s="45">
        <v>3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45">
        <v>-1</v>
      </c>
      <c r="T444" s="45">
        <v>1</v>
      </c>
      <c r="U444" s="45">
        <v>-3</v>
      </c>
      <c r="V444" s="45">
        <v>-4</v>
      </c>
      <c r="W444" s="45">
        <v>6</v>
      </c>
      <c r="X444" s="45">
        <v>0</v>
      </c>
      <c r="Y444" s="45">
        <v>0</v>
      </c>
      <c r="Z444" s="46">
        <v>2</v>
      </c>
      <c r="AA444" s="47">
        <f t="shared" si="23"/>
        <v>6</v>
      </c>
    </row>
    <row r="445" spans="1:27" ht="12.75" customHeight="1" x14ac:dyDescent="0.25">
      <c r="A445" s="54" t="s">
        <v>960</v>
      </c>
      <c r="B445" s="55" t="s">
        <v>961</v>
      </c>
      <c r="C445" s="56" t="s">
        <v>960</v>
      </c>
      <c r="D445" s="57" t="s">
        <v>961</v>
      </c>
      <c r="E445" s="81" t="s">
        <v>962</v>
      </c>
      <c r="F445" s="59" t="s">
        <v>212</v>
      </c>
      <c r="G445" s="60">
        <v>56</v>
      </c>
      <c r="H445" s="16"/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</v>
      </c>
      <c r="W445" s="45">
        <v>0</v>
      </c>
      <c r="X445" s="45">
        <v>0</v>
      </c>
      <c r="Y445" s="45">
        <v>0</v>
      </c>
      <c r="Z445" s="46">
        <v>0</v>
      </c>
      <c r="AA445" s="47">
        <f t="shared" si="23"/>
        <v>0</v>
      </c>
    </row>
    <row r="446" spans="1:27" ht="12.75" customHeight="1" x14ac:dyDescent="0.25">
      <c r="A446" s="54" t="s">
        <v>963</v>
      </c>
      <c r="B446" s="55" t="s">
        <v>964</v>
      </c>
      <c r="C446" s="56" t="s">
        <v>963</v>
      </c>
      <c r="D446" s="57" t="s">
        <v>964</v>
      </c>
      <c r="E446" s="81" t="s">
        <v>965</v>
      </c>
      <c r="F446" s="59" t="s">
        <v>242</v>
      </c>
      <c r="G446" s="60">
        <v>61</v>
      </c>
      <c r="H446" s="16"/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0</v>
      </c>
      <c r="V446" s="45">
        <v>0</v>
      </c>
      <c r="W446" s="45">
        <v>0</v>
      </c>
      <c r="X446" s="45">
        <v>0</v>
      </c>
      <c r="Y446" s="45">
        <v>0</v>
      </c>
      <c r="Z446" s="46">
        <v>0</v>
      </c>
      <c r="AA446" s="47">
        <f t="shared" si="23"/>
        <v>0</v>
      </c>
    </row>
    <row r="447" spans="1:27" ht="12.75" customHeight="1" x14ac:dyDescent="0.25">
      <c r="A447" s="54" t="s">
        <v>966</v>
      </c>
      <c r="B447" s="55" t="s">
        <v>967</v>
      </c>
      <c r="C447" s="56" t="s">
        <v>966</v>
      </c>
      <c r="D447" s="57" t="s">
        <v>967</v>
      </c>
      <c r="E447" s="81" t="s">
        <v>968</v>
      </c>
      <c r="F447" s="59" t="s">
        <v>242</v>
      </c>
      <c r="G447" s="60">
        <v>61</v>
      </c>
      <c r="H447" s="16"/>
      <c r="I447" s="45">
        <v>0</v>
      </c>
      <c r="J447" s="45">
        <v>0</v>
      </c>
      <c r="K447" s="45">
        <v>0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0</v>
      </c>
      <c r="T447" s="45">
        <v>0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  <c r="Z447" s="46">
        <v>0</v>
      </c>
      <c r="AA447" s="47">
        <f t="shared" si="23"/>
        <v>0</v>
      </c>
    </row>
    <row r="448" spans="1:27" ht="12.75" customHeight="1" x14ac:dyDescent="0.25">
      <c r="A448" s="82" t="s">
        <v>963</v>
      </c>
      <c r="B448" s="92" t="s">
        <v>964</v>
      </c>
      <c r="C448" s="69" t="s">
        <v>969</v>
      </c>
      <c r="D448" s="87" t="s">
        <v>970</v>
      </c>
      <c r="E448" s="88" t="str">
        <f>C448&amp;A448</f>
        <v>U097T011</v>
      </c>
      <c r="F448" s="89" t="s">
        <v>242</v>
      </c>
      <c r="G448" s="90">
        <v>61</v>
      </c>
      <c r="H448" s="40"/>
      <c r="I448" s="74">
        <v>0</v>
      </c>
      <c r="J448" s="74">
        <v>0.32999999999999829</v>
      </c>
      <c r="K448" s="74">
        <v>0</v>
      </c>
      <c r="L448" s="74">
        <v>1</v>
      </c>
      <c r="M448" s="74">
        <v>0</v>
      </c>
      <c r="N448" s="74">
        <v>0</v>
      </c>
      <c r="O448" s="74">
        <v>0</v>
      </c>
      <c r="P448" s="74">
        <v>0</v>
      </c>
      <c r="Q448" s="74">
        <v>0</v>
      </c>
      <c r="R448" s="74">
        <v>0</v>
      </c>
      <c r="S448" s="74">
        <v>0</v>
      </c>
      <c r="T448" s="74">
        <v>0</v>
      </c>
      <c r="U448" s="74">
        <v>0</v>
      </c>
      <c r="V448" s="74">
        <v>-1</v>
      </c>
      <c r="W448" s="74">
        <v>1</v>
      </c>
      <c r="X448" s="74">
        <v>0</v>
      </c>
      <c r="Y448" s="74">
        <v>0</v>
      </c>
      <c r="Z448" s="46">
        <v>1.3300000000000409</v>
      </c>
      <c r="AA448" s="47">
        <f t="shared" si="23"/>
        <v>4</v>
      </c>
    </row>
    <row r="449" spans="1:27" ht="12.75" customHeight="1" x14ac:dyDescent="0.25">
      <c r="A449" s="82" t="s">
        <v>966</v>
      </c>
      <c r="B449" s="92" t="s">
        <v>967</v>
      </c>
      <c r="C449" s="69" t="s">
        <v>969</v>
      </c>
      <c r="D449" s="87" t="s">
        <v>970</v>
      </c>
      <c r="E449" s="88" t="str">
        <f>C449&amp;A449</f>
        <v>U097T012</v>
      </c>
      <c r="F449" s="89" t="s">
        <v>242</v>
      </c>
      <c r="G449" s="90">
        <v>61</v>
      </c>
      <c r="H449" s="40"/>
      <c r="I449" s="74">
        <v>0</v>
      </c>
      <c r="J449" s="74">
        <v>0</v>
      </c>
      <c r="K449" s="74">
        <v>0</v>
      </c>
      <c r="L449" s="74">
        <v>0</v>
      </c>
      <c r="M449" s="74">
        <v>0</v>
      </c>
      <c r="N449" s="74">
        <v>0</v>
      </c>
      <c r="O449" s="74">
        <v>0</v>
      </c>
      <c r="P449" s="74">
        <v>0</v>
      </c>
      <c r="Q449" s="74">
        <v>0</v>
      </c>
      <c r="R449" s="74">
        <v>0</v>
      </c>
      <c r="S449" s="74">
        <v>0</v>
      </c>
      <c r="T449" s="74">
        <v>0</v>
      </c>
      <c r="U449" s="74">
        <v>0</v>
      </c>
      <c r="V449" s="74">
        <v>0</v>
      </c>
      <c r="W449" s="74">
        <v>0</v>
      </c>
      <c r="X449" s="74">
        <v>0</v>
      </c>
      <c r="Y449" s="74">
        <v>0</v>
      </c>
      <c r="Z449" s="46">
        <v>0</v>
      </c>
      <c r="AA449" s="47">
        <f t="shared" si="23"/>
        <v>0</v>
      </c>
    </row>
    <row r="450" spans="1:27" ht="12.75" customHeight="1" x14ac:dyDescent="0.25">
      <c r="A450" s="54" t="s">
        <v>971</v>
      </c>
      <c r="B450" s="55" t="s">
        <v>972</v>
      </c>
      <c r="C450" s="56" t="s">
        <v>971</v>
      </c>
      <c r="D450" s="57" t="s">
        <v>972</v>
      </c>
      <c r="E450" s="58" t="s">
        <v>973</v>
      </c>
      <c r="F450" s="59" t="s">
        <v>212</v>
      </c>
      <c r="G450" s="60">
        <v>63</v>
      </c>
      <c r="H450" s="16"/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5">
        <v>0</v>
      </c>
      <c r="S450" s="45">
        <v>0</v>
      </c>
      <c r="T450" s="45">
        <v>0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6">
        <v>0</v>
      </c>
      <c r="AA450" s="47">
        <f t="shared" si="23"/>
        <v>0</v>
      </c>
    </row>
    <row r="451" spans="1:27" ht="12.75" customHeight="1" x14ac:dyDescent="0.25">
      <c r="A451" s="54" t="s">
        <v>974</v>
      </c>
      <c r="B451" s="55" t="s">
        <v>975</v>
      </c>
      <c r="C451" s="56" t="s">
        <v>974</v>
      </c>
      <c r="D451" s="57" t="s">
        <v>975</v>
      </c>
      <c r="E451" s="58" t="s">
        <v>976</v>
      </c>
      <c r="F451" s="59" t="s">
        <v>212</v>
      </c>
      <c r="G451" s="60">
        <v>63</v>
      </c>
      <c r="H451" s="16"/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P451" s="45">
        <v>0</v>
      </c>
      <c r="Q451" s="45">
        <v>0</v>
      </c>
      <c r="R451" s="45">
        <v>0</v>
      </c>
      <c r="S451" s="45">
        <v>0</v>
      </c>
      <c r="T451" s="45">
        <v>0</v>
      </c>
      <c r="U451" s="45">
        <v>0</v>
      </c>
      <c r="V451" s="45">
        <v>0</v>
      </c>
      <c r="W451" s="45">
        <v>0</v>
      </c>
      <c r="X451" s="45">
        <v>0</v>
      </c>
      <c r="Y451" s="45">
        <v>0</v>
      </c>
      <c r="Z451" s="46">
        <v>0</v>
      </c>
      <c r="AA451" s="47">
        <f t="shared" si="23"/>
        <v>0</v>
      </c>
    </row>
    <row r="452" spans="1:27" ht="12.75" customHeight="1" x14ac:dyDescent="0.25">
      <c r="A452" s="54" t="s">
        <v>977</v>
      </c>
      <c r="B452" s="55" t="s">
        <v>978</v>
      </c>
      <c r="C452" s="56" t="s">
        <v>977</v>
      </c>
      <c r="D452" s="57" t="s">
        <v>978</v>
      </c>
      <c r="E452" s="58" t="s">
        <v>979</v>
      </c>
      <c r="F452" s="59" t="s">
        <v>212</v>
      </c>
      <c r="G452" s="60">
        <v>63</v>
      </c>
      <c r="H452" s="16"/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>
        <v>0</v>
      </c>
      <c r="R452" s="45">
        <v>0</v>
      </c>
      <c r="S452" s="45">
        <v>0</v>
      </c>
      <c r="T452" s="45">
        <v>0</v>
      </c>
      <c r="U452" s="45">
        <v>0</v>
      </c>
      <c r="V452" s="45">
        <v>0</v>
      </c>
      <c r="W452" s="45">
        <v>0</v>
      </c>
      <c r="X452" s="45">
        <v>0</v>
      </c>
      <c r="Y452" s="45">
        <v>0</v>
      </c>
      <c r="Z452" s="46">
        <v>0</v>
      </c>
      <c r="AA452" s="47">
        <f t="shared" si="23"/>
        <v>0</v>
      </c>
    </row>
    <row r="453" spans="1:27" ht="12.75" customHeight="1" x14ac:dyDescent="0.25">
      <c r="A453" s="54" t="s">
        <v>980</v>
      </c>
      <c r="B453" s="55" t="s">
        <v>981</v>
      </c>
      <c r="C453" s="56" t="s">
        <v>980</v>
      </c>
      <c r="D453" s="57" t="s">
        <v>981</v>
      </c>
      <c r="E453" s="58" t="s">
        <v>982</v>
      </c>
      <c r="F453" s="59" t="s">
        <v>212</v>
      </c>
      <c r="G453" s="60">
        <v>63</v>
      </c>
      <c r="H453" s="16"/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>
        <v>0</v>
      </c>
      <c r="R453" s="45">
        <v>0</v>
      </c>
      <c r="S453" s="45">
        <v>0</v>
      </c>
      <c r="T453" s="45">
        <v>0</v>
      </c>
      <c r="U453" s="45">
        <v>0</v>
      </c>
      <c r="V453" s="45">
        <v>0</v>
      </c>
      <c r="W453" s="45">
        <v>0</v>
      </c>
      <c r="X453" s="45">
        <v>0</v>
      </c>
      <c r="Y453" s="45">
        <v>0</v>
      </c>
      <c r="Z453" s="46">
        <v>0</v>
      </c>
      <c r="AA453" s="47">
        <f t="shared" si="23"/>
        <v>0</v>
      </c>
    </row>
    <row r="454" spans="1:27" ht="12.75" customHeight="1" x14ac:dyDescent="0.25">
      <c r="A454" s="54" t="s">
        <v>983</v>
      </c>
      <c r="B454" s="55" t="s">
        <v>984</v>
      </c>
      <c r="C454" s="56" t="s">
        <v>983</v>
      </c>
      <c r="D454" s="57" t="s">
        <v>984</v>
      </c>
      <c r="E454" s="58" t="s">
        <v>985</v>
      </c>
      <c r="F454" s="59" t="s">
        <v>212</v>
      </c>
      <c r="G454" s="60">
        <v>63</v>
      </c>
      <c r="H454" s="16"/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>
        <v>0</v>
      </c>
      <c r="R454" s="45">
        <v>0</v>
      </c>
      <c r="S454" s="45">
        <v>0</v>
      </c>
      <c r="T454" s="45">
        <v>0</v>
      </c>
      <c r="U454" s="45">
        <v>0</v>
      </c>
      <c r="V454" s="45">
        <v>0</v>
      </c>
      <c r="W454" s="45">
        <v>0</v>
      </c>
      <c r="X454" s="45">
        <v>0</v>
      </c>
      <c r="Y454" s="45">
        <v>0</v>
      </c>
      <c r="Z454" s="46">
        <v>0</v>
      </c>
      <c r="AA454" s="47">
        <f t="shared" si="23"/>
        <v>0</v>
      </c>
    </row>
    <row r="455" spans="1:27" x14ac:dyDescent="0.25">
      <c r="A455" s="54" t="s">
        <v>986</v>
      </c>
      <c r="B455" s="55" t="s">
        <v>987</v>
      </c>
      <c r="C455" s="56" t="s">
        <v>986</v>
      </c>
      <c r="D455" s="57" t="s">
        <v>987</v>
      </c>
      <c r="E455" s="58" t="s">
        <v>988</v>
      </c>
      <c r="F455" s="59" t="s">
        <v>125</v>
      </c>
      <c r="G455" s="60">
        <v>63</v>
      </c>
      <c r="H455" s="16"/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  <c r="V455" s="45">
        <v>0</v>
      </c>
      <c r="W455" s="45">
        <v>0</v>
      </c>
      <c r="X455" s="45">
        <v>0</v>
      </c>
      <c r="Y455" s="45">
        <v>0</v>
      </c>
      <c r="Z455" s="46">
        <v>0</v>
      </c>
      <c r="AA455" s="47">
        <f t="shared" si="23"/>
        <v>0</v>
      </c>
    </row>
    <row r="456" spans="1:27" ht="12.75" customHeight="1" x14ac:dyDescent="0.25">
      <c r="A456" s="67" t="s">
        <v>971</v>
      </c>
      <c r="B456" s="68" t="s">
        <v>972</v>
      </c>
      <c r="C456" s="69" t="s">
        <v>989</v>
      </c>
      <c r="D456" s="87" t="s">
        <v>990</v>
      </c>
      <c r="E456" s="88" t="s">
        <v>991</v>
      </c>
      <c r="F456" s="72" t="s">
        <v>212</v>
      </c>
      <c r="G456" s="73">
        <v>63</v>
      </c>
      <c r="H456" s="40"/>
      <c r="I456" s="74">
        <v>0</v>
      </c>
      <c r="J456" s="74">
        <v>0</v>
      </c>
      <c r="K456" s="74">
        <v>0</v>
      </c>
      <c r="L456" s="74">
        <v>0</v>
      </c>
      <c r="M456" s="74">
        <v>0</v>
      </c>
      <c r="N456" s="74">
        <v>0</v>
      </c>
      <c r="O456" s="74">
        <v>0</v>
      </c>
      <c r="P456" s="74">
        <v>0</v>
      </c>
      <c r="Q456" s="74">
        <v>0</v>
      </c>
      <c r="R456" s="74">
        <v>0</v>
      </c>
      <c r="S456" s="74">
        <v>0</v>
      </c>
      <c r="T456" s="74">
        <v>0</v>
      </c>
      <c r="U456" s="74">
        <v>0</v>
      </c>
      <c r="V456" s="74">
        <v>0</v>
      </c>
      <c r="W456" s="74">
        <v>0</v>
      </c>
      <c r="X456" s="74">
        <v>0</v>
      </c>
      <c r="Y456" s="74">
        <v>0</v>
      </c>
      <c r="Z456" s="46">
        <v>0</v>
      </c>
      <c r="AA456" s="47">
        <f t="shared" si="23"/>
        <v>0</v>
      </c>
    </row>
    <row r="457" spans="1:27" ht="12.75" customHeight="1" x14ac:dyDescent="0.25">
      <c r="A457" s="67" t="s">
        <v>974</v>
      </c>
      <c r="B457" s="68" t="s">
        <v>975</v>
      </c>
      <c r="C457" s="69" t="s">
        <v>989</v>
      </c>
      <c r="D457" s="87" t="s">
        <v>990</v>
      </c>
      <c r="E457" s="88" t="s">
        <v>992</v>
      </c>
      <c r="F457" s="72" t="s">
        <v>212</v>
      </c>
      <c r="G457" s="73">
        <v>63</v>
      </c>
      <c r="H457" s="40"/>
      <c r="I457" s="74">
        <v>0</v>
      </c>
      <c r="J457" s="74">
        <v>0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0</v>
      </c>
      <c r="Q457" s="74">
        <v>0</v>
      </c>
      <c r="R457" s="74">
        <v>0</v>
      </c>
      <c r="S457" s="74">
        <v>0</v>
      </c>
      <c r="T457" s="74">
        <v>0</v>
      </c>
      <c r="U457" s="74">
        <v>0</v>
      </c>
      <c r="V457" s="74">
        <v>0</v>
      </c>
      <c r="W457" s="74">
        <v>0</v>
      </c>
      <c r="X457" s="74">
        <v>0</v>
      </c>
      <c r="Y457" s="74">
        <v>0</v>
      </c>
      <c r="Z457" s="46">
        <v>0</v>
      </c>
      <c r="AA457" s="47">
        <f t="shared" si="23"/>
        <v>0</v>
      </c>
    </row>
    <row r="458" spans="1:27" ht="12.75" customHeight="1" x14ac:dyDescent="0.25">
      <c r="A458" s="67" t="s">
        <v>977</v>
      </c>
      <c r="B458" s="68" t="s">
        <v>978</v>
      </c>
      <c r="C458" s="69" t="s">
        <v>989</v>
      </c>
      <c r="D458" s="87" t="s">
        <v>990</v>
      </c>
      <c r="E458" s="88" t="s">
        <v>993</v>
      </c>
      <c r="F458" s="72" t="s">
        <v>212</v>
      </c>
      <c r="G458" s="73">
        <v>63</v>
      </c>
      <c r="H458" s="40"/>
      <c r="I458" s="74">
        <v>0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9.9999999999997868E-3</v>
      </c>
      <c r="P458" s="74">
        <v>0</v>
      </c>
      <c r="Q458" s="74">
        <v>0</v>
      </c>
      <c r="R458" s="74">
        <v>0</v>
      </c>
      <c r="S458" s="74">
        <v>0</v>
      </c>
      <c r="T458" s="74">
        <v>0</v>
      </c>
      <c r="U458" s="74">
        <v>0</v>
      </c>
      <c r="V458" s="74">
        <v>0</v>
      </c>
      <c r="W458" s="74">
        <v>0</v>
      </c>
      <c r="X458" s="74">
        <v>0</v>
      </c>
      <c r="Y458" s="74">
        <v>0</v>
      </c>
      <c r="Z458" s="46">
        <v>9.9999999999909051E-3</v>
      </c>
      <c r="AA458" s="47">
        <f t="shared" si="23"/>
        <v>1</v>
      </c>
    </row>
    <row r="459" spans="1:27" ht="12.75" customHeight="1" x14ac:dyDescent="0.25">
      <c r="A459" s="67" t="s">
        <v>980</v>
      </c>
      <c r="B459" s="68" t="s">
        <v>981</v>
      </c>
      <c r="C459" s="69" t="s">
        <v>989</v>
      </c>
      <c r="D459" s="87" t="s">
        <v>990</v>
      </c>
      <c r="E459" s="88" t="s">
        <v>994</v>
      </c>
      <c r="F459" s="72" t="s">
        <v>212</v>
      </c>
      <c r="G459" s="73">
        <v>63</v>
      </c>
      <c r="H459" s="40"/>
      <c r="I459" s="74">
        <v>0</v>
      </c>
      <c r="J459" s="74">
        <v>0</v>
      </c>
      <c r="K459" s="74">
        <v>0</v>
      </c>
      <c r="L459" s="74">
        <v>0</v>
      </c>
      <c r="M459" s="74">
        <v>0</v>
      </c>
      <c r="N459" s="74">
        <v>0</v>
      </c>
      <c r="O459" s="74">
        <v>0</v>
      </c>
      <c r="P459" s="74">
        <v>0</v>
      </c>
      <c r="Q459" s="74">
        <v>0</v>
      </c>
      <c r="R459" s="74">
        <v>0</v>
      </c>
      <c r="S459" s="74">
        <v>0</v>
      </c>
      <c r="T459" s="74">
        <v>0</v>
      </c>
      <c r="U459" s="74">
        <v>0</v>
      </c>
      <c r="V459" s="74">
        <v>0</v>
      </c>
      <c r="W459" s="74">
        <v>0</v>
      </c>
      <c r="X459" s="74">
        <v>0</v>
      </c>
      <c r="Y459" s="74">
        <v>0</v>
      </c>
      <c r="Z459" s="46">
        <v>0</v>
      </c>
      <c r="AA459" s="47">
        <f t="shared" si="23"/>
        <v>0</v>
      </c>
    </row>
    <row r="460" spans="1:27" ht="12.75" customHeight="1" x14ac:dyDescent="0.25">
      <c r="A460" s="82" t="s">
        <v>983</v>
      </c>
      <c r="B460" s="92" t="s">
        <v>984</v>
      </c>
      <c r="C460" s="69" t="s">
        <v>995</v>
      </c>
      <c r="D460" s="87" t="s">
        <v>996</v>
      </c>
      <c r="E460" s="88" t="s">
        <v>997</v>
      </c>
      <c r="F460" s="72" t="s">
        <v>212</v>
      </c>
      <c r="G460" s="73">
        <v>63</v>
      </c>
      <c r="H460" s="40"/>
      <c r="I460" s="74">
        <v>0</v>
      </c>
      <c r="J460" s="74">
        <v>0</v>
      </c>
      <c r="K460" s="74">
        <v>0</v>
      </c>
      <c r="L460" s="74">
        <v>0</v>
      </c>
      <c r="M460" s="74">
        <v>0</v>
      </c>
      <c r="N460" s="74">
        <v>0</v>
      </c>
      <c r="O460" s="74">
        <v>0</v>
      </c>
      <c r="P460" s="74">
        <v>0</v>
      </c>
      <c r="Q460" s="74">
        <v>0</v>
      </c>
      <c r="R460" s="74">
        <v>0</v>
      </c>
      <c r="S460" s="74">
        <v>0</v>
      </c>
      <c r="T460" s="74">
        <v>0</v>
      </c>
      <c r="U460" s="74">
        <v>0</v>
      </c>
      <c r="V460" s="74">
        <v>0</v>
      </c>
      <c r="W460" s="74">
        <v>0</v>
      </c>
      <c r="X460" s="74">
        <v>0</v>
      </c>
      <c r="Y460" s="74">
        <v>0</v>
      </c>
      <c r="Z460" s="46">
        <v>0</v>
      </c>
      <c r="AA460" s="47">
        <f t="shared" si="23"/>
        <v>0</v>
      </c>
    </row>
    <row r="461" spans="1:27" ht="12.75" customHeight="1" x14ac:dyDescent="0.25">
      <c r="A461" s="82" t="s">
        <v>986</v>
      </c>
      <c r="B461" s="92" t="s">
        <v>987</v>
      </c>
      <c r="C461" s="69" t="s">
        <v>995</v>
      </c>
      <c r="D461" s="87" t="s">
        <v>996</v>
      </c>
      <c r="E461" s="88" t="s">
        <v>998</v>
      </c>
      <c r="F461" s="72" t="s">
        <v>125</v>
      </c>
      <c r="G461" s="73">
        <v>63</v>
      </c>
      <c r="H461" s="40"/>
      <c r="I461" s="74">
        <v>0</v>
      </c>
      <c r="J461" s="74">
        <v>1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  <c r="Q461" s="74">
        <v>-1</v>
      </c>
      <c r="R461" s="74">
        <v>0</v>
      </c>
      <c r="S461" s="74">
        <v>0</v>
      </c>
      <c r="T461" s="74">
        <v>0</v>
      </c>
      <c r="U461" s="74">
        <v>0</v>
      </c>
      <c r="V461" s="74">
        <v>0</v>
      </c>
      <c r="W461" s="74">
        <v>0</v>
      </c>
      <c r="X461" s="74">
        <v>0</v>
      </c>
      <c r="Y461" s="74">
        <v>0</v>
      </c>
      <c r="Z461" s="46">
        <v>0</v>
      </c>
      <c r="AA461" s="47">
        <f t="shared" si="23"/>
        <v>2</v>
      </c>
    </row>
    <row r="462" spans="1:27" x14ac:dyDescent="0.25">
      <c r="A462" s="54" t="s">
        <v>999</v>
      </c>
      <c r="B462" s="55" t="s">
        <v>1000</v>
      </c>
      <c r="C462" s="86" t="s">
        <v>999</v>
      </c>
      <c r="D462" s="57" t="s">
        <v>1000</v>
      </c>
      <c r="E462" s="81" t="s">
        <v>1001</v>
      </c>
      <c r="F462" s="59" t="s">
        <v>513</v>
      </c>
      <c r="G462" s="60">
        <v>64</v>
      </c>
      <c r="H462" s="16"/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0</v>
      </c>
      <c r="R462" s="45">
        <v>0</v>
      </c>
      <c r="S462" s="45">
        <v>0</v>
      </c>
      <c r="T462" s="45">
        <v>0</v>
      </c>
      <c r="U462" s="45">
        <v>0</v>
      </c>
      <c r="V462" s="45">
        <v>0</v>
      </c>
      <c r="W462" s="45">
        <v>0</v>
      </c>
      <c r="X462" s="45">
        <v>0</v>
      </c>
      <c r="Y462" s="45">
        <v>0</v>
      </c>
      <c r="Z462" s="46">
        <v>0</v>
      </c>
      <c r="AA462" s="47">
        <f t="shared" si="23"/>
        <v>0</v>
      </c>
    </row>
    <row r="463" spans="1:27" ht="12.75" customHeight="1" x14ac:dyDescent="0.25">
      <c r="A463" s="54" t="s">
        <v>1002</v>
      </c>
      <c r="B463" s="55" t="s">
        <v>1003</v>
      </c>
      <c r="C463" s="86" t="s">
        <v>1002</v>
      </c>
      <c r="D463" s="57" t="s">
        <v>1003</v>
      </c>
      <c r="E463" s="81" t="s">
        <v>1004</v>
      </c>
      <c r="F463" s="59" t="s">
        <v>513</v>
      </c>
      <c r="G463" s="60">
        <v>64</v>
      </c>
      <c r="H463" s="16"/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>
        <v>0</v>
      </c>
      <c r="R463" s="45">
        <v>0</v>
      </c>
      <c r="S463" s="45">
        <v>0</v>
      </c>
      <c r="T463" s="45">
        <v>0</v>
      </c>
      <c r="U463" s="45">
        <v>0</v>
      </c>
      <c r="V463" s="45">
        <v>0</v>
      </c>
      <c r="W463" s="45">
        <v>0</v>
      </c>
      <c r="X463" s="45">
        <v>0</v>
      </c>
      <c r="Y463" s="45">
        <v>0</v>
      </c>
      <c r="Z463" s="46">
        <v>0</v>
      </c>
      <c r="AA463" s="47">
        <f t="shared" si="23"/>
        <v>0</v>
      </c>
    </row>
    <row r="464" spans="1:27" x14ac:dyDescent="0.25">
      <c r="A464" s="54" t="s">
        <v>1005</v>
      </c>
      <c r="B464" s="55" t="s">
        <v>1006</v>
      </c>
      <c r="C464" s="86" t="s">
        <v>1005</v>
      </c>
      <c r="D464" s="57" t="s">
        <v>1006</v>
      </c>
      <c r="E464" s="81" t="s">
        <v>1007</v>
      </c>
      <c r="F464" s="59" t="s">
        <v>513</v>
      </c>
      <c r="G464" s="60">
        <v>64</v>
      </c>
      <c r="H464" s="16"/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5">
        <v>0</v>
      </c>
      <c r="S464" s="45">
        <v>0</v>
      </c>
      <c r="T464" s="45">
        <v>0</v>
      </c>
      <c r="U464" s="45">
        <v>0</v>
      </c>
      <c r="V464" s="45">
        <v>0</v>
      </c>
      <c r="W464" s="45">
        <v>0</v>
      </c>
      <c r="X464" s="45">
        <v>0</v>
      </c>
      <c r="Y464" s="45">
        <v>0</v>
      </c>
      <c r="Z464" s="46">
        <v>0</v>
      </c>
      <c r="AA464" s="47">
        <f t="shared" si="23"/>
        <v>0</v>
      </c>
    </row>
    <row r="465" spans="1:27" ht="12.75" customHeight="1" x14ac:dyDescent="0.25">
      <c r="A465" s="82" t="s">
        <v>999</v>
      </c>
      <c r="B465" s="92" t="s">
        <v>1000</v>
      </c>
      <c r="C465" s="84" t="s">
        <v>1008</v>
      </c>
      <c r="D465" s="70" t="s">
        <v>1009</v>
      </c>
      <c r="E465" s="85" t="s">
        <v>1010</v>
      </c>
      <c r="F465" s="72" t="s">
        <v>513</v>
      </c>
      <c r="G465" s="73">
        <v>64</v>
      </c>
      <c r="H465" s="40"/>
      <c r="I465" s="74">
        <v>0</v>
      </c>
      <c r="J465" s="74">
        <v>0</v>
      </c>
      <c r="K465" s="74">
        <v>0</v>
      </c>
      <c r="L465" s="74">
        <v>0</v>
      </c>
      <c r="M465" s="74">
        <v>0</v>
      </c>
      <c r="N465" s="74">
        <v>0</v>
      </c>
      <c r="O465" s="74">
        <v>0</v>
      </c>
      <c r="P465" s="74">
        <v>0</v>
      </c>
      <c r="Q465" s="74">
        <v>0</v>
      </c>
      <c r="R465" s="74">
        <v>1</v>
      </c>
      <c r="S465" s="74">
        <v>0</v>
      </c>
      <c r="T465" s="74">
        <v>0</v>
      </c>
      <c r="U465" s="74">
        <v>0</v>
      </c>
      <c r="V465" s="74">
        <v>0</v>
      </c>
      <c r="W465" s="74">
        <v>0</v>
      </c>
      <c r="X465" s="74">
        <v>0</v>
      </c>
      <c r="Y465" s="74">
        <v>0</v>
      </c>
      <c r="Z465" s="46">
        <v>1</v>
      </c>
      <c r="AA465" s="47">
        <f t="shared" ref="AA465:AA514" si="25">COUNTIF($I465:$Y465,"&lt;&gt;0")</f>
        <v>1</v>
      </c>
    </row>
    <row r="466" spans="1:27" ht="12.75" customHeight="1" x14ac:dyDescent="0.25">
      <c r="A466" s="82" t="s">
        <v>1002</v>
      </c>
      <c r="B466" s="92" t="s">
        <v>1003</v>
      </c>
      <c r="C466" s="84" t="s">
        <v>1008</v>
      </c>
      <c r="D466" s="70" t="s">
        <v>1009</v>
      </c>
      <c r="E466" s="85" t="s">
        <v>1011</v>
      </c>
      <c r="F466" s="72" t="s">
        <v>513</v>
      </c>
      <c r="G466" s="73">
        <v>64</v>
      </c>
      <c r="H466" s="40"/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  <c r="Q466" s="74">
        <v>0</v>
      </c>
      <c r="R466" s="74">
        <v>0</v>
      </c>
      <c r="S466" s="74">
        <v>0</v>
      </c>
      <c r="T466" s="74">
        <v>0</v>
      </c>
      <c r="U466" s="74">
        <v>0</v>
      </c>
      <c r="V466" s="74">
        <v>0</v>
      </c>
      <c r="W466" s="74">
        <v>0</v>
      </c>
      <c r="X466" s="74">
        <v>0</v>
      </c>
      <c r="Y466" s="74">
        <v>0</v>
      </c>
      <c r="Z466" s="46">
        <v>0</v>
      </c>
      <c r="AA466" s="47">
        <f t="shared" si="25"/>
        <v>0</v>
      </c>
    </row>
    <row r="467" spans="1:27" ht="12.75" customHeight="1" x14ac:dyDescent="0.25">
      <c r="A467" s="82" t="s">
        <v>1005</v>
      </c>
      <c r="B467" s="92" t="s">
        <v>1006</v>
      </c>
      <c r="C467" s="84" t="s">
        <v>1008</v>
      </c>
      <c r="D467" s="70" t="s">
        <v>1009</v>
      </c>
      <c r="E467" s="85" t="s">
        <v>1012</v>
      </c>
      <c r="F467" s="72" t="s">
        <v>513</v>
      </c>
      <c r="G467" s="73">
        <v>64</v>
      </c>
      <c r="H467" s="40"/>
      <c r="I467" s="74">
        <v>0</v>
      </c>
      <c r="J467" s="74">
        <v>0</v>
      </c>
      <c r="K467" s="74">
        <v>0</v>
      </c>
      <c r="L467" s="74">
        <v>0</v>
      </c>
      <c r="M467" s="74">
        <v>0</v>
      </c>
      <c r="N467" s="74">
        <v>0</v>
      </c>
      <c r="O467" s="74">
        <v>0</v>
      </c>
      <c r="P467" s="74">
        <v>0</v>
      </c>
      <c r="Q467" s="74">
        <v>0</v>
      </c>
      <c r="R467" s="74">
        <v>0</v>
      </c>
      <c r="S467" s="74">
        <v>0</v>
      </c>
      <c r="T467" s="74">
        <v>0</v>
      </c>
      <c r="U467" s="74">
        <v>0</v>
      </c>
      <c r="V467" s="74">
        <v>0</v>
      </c>
      <c r="W467" s="74">
        <v>0</v>
      </c>
      <c r="X467" s="74">
        <v>0</v>
      </c>
      <c r="Y467" s="74">
        <v>0</v>
      </c>
      <c r="Z467" s="46">
        <v>0</v>
      </c>
      <c r="AA467" s="47">
        <f t="shared" si="25"/>
        <v>0</v>
      </c>
    </row>
    <row r="468" spans="1:27" ht="12.75" customHeight="1" x14ac:dyDescent="0.25">
      <c r="A468" s="106" t="s">
        <v>1013</v>
      </c>
      <c r="B468" s="93" t="s">
        <v>1014</v>
      </c>
      <c r="C468" s="56" t="s">
        <v>1013</v>
      </c>
      <c r="D468" s="57" t="s">
        <v>1014</v>
      </c>
      <c r="E468" s="81" t="s">
        <v>1015</v>
      </c>
      <c r="F468" s="59" t="s">
        <v>234</v>
      </c>
      <c r="G468" s="60">
        <v>65</v>
      </c>
      <c r="H468" s="16"/>
      <c r="I468" s="45">
        <v>0</v>
      </c>
      <c r="J468" s="45">
        <v>0</v>
      </c>
      <c r="K468" s="45">
        <v>0</v>
      </c>
      <c r="L468" s="45">
        <v>0</v>
      </c>
      <c r="M468" s="45">
        <v>0</v>
      </c>
      <c r="N468" s="45">
        <v>0</v>
      </c>
      <c r="O468" s="45">
        <v>0</v>
      </c>
      <c r="P468" s="45">
        <v>0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0</v>
      </c>
      <c r="X468" s="45">
        <v>0</v>
      </c>
      <c r="Y468" s="45">
        <v>0</v>
      </c>
      <c r="Z468" s="46">
        <v>0</v>
      </c>
      <c r="AA468" s="47">
        <f t="shared" si="25"/>
        <v>0</v>
      </c>
    </row>
    <row r="469" spans="1:27" ht="12.75" customHeight="1" x14ac:dyDescent="0.25">
      <c r="A469" s="54" t="s">
        <v>1016</v>
      </c>
      <c r="B469" s="55" t="s">
        <v>1017</v>
      </c>
      <c r="C469" s="56" t="s">
        <v>1016</v>
      </c>
      <c r="D469" s="57" t="s">
        <v>1017</v>
      </c>
      <c r="E469" s="81" t="s">
        <v>1018</v>
      </c>
      <c r="F469" s="59" t="s">
        <v>234</v>
      </c>
      <c r="G469" s="60">
        <v>65</v>
      </c>
      <c r="H469" s="16"/>
      <c r="I469" s="45">
        <v>0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0</v>
      </c>
      <c r="U469" s="45">
        <v>0</v>
      </c>
      <c r="V469" s="45">
        <v>0</v>
      </c>
      <c r="W469" s="45">
        <v>0</v>
      </c>
      <c r="X469" s="45">
        <v>0</v>
      </c>
      <c r="Y469" s="45">
        <v>0</v>
      </c>
      <c r="Z469" s="46">
        <v>0</v>
      </c>
      <c r="AA469" s="47">
        <f t="shared" si="25"/>
        <v>0</v>
      </c>
    </row>
    <row r="470" spans="1:27" ht="12.75" customHeight="1" x14ac:dyDescent="0.25">
      <c r="A470" s="54" t="s">
        <v>1019</v>
      </c>
      <c r="B470" s="55" t="s">
        <v>1020</v>
      </c>
      <c r="C470" s="56" t="s">
        <v>1019</v>
      </c>
      <c r="D470" s="57" t="s">
        <v>1020</v>
      </c>
      <c r="E470" s="81" t="s">
        <v>1021</v>
      </c>
      <c r="F470" s="59" t="s">
        <v>234</v>
      </c>
      <c r="G470" s="60">
        <v>65</v>
      </c>
      <c r="H470" s="16"/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45">
        <v>0</v>
      </c>
      <c r="R470" s="45">
        <v>0</v>
      </c>
      <c r="S470" s="45">
        <v>0</v>
      </c>
      <c r="T470" s="45">
        <v>0</v>
      </c>
      <c r="U470" s="45">
        <v>0</v>
      </c>
      <c r="V470" s="45">
        <v>0</v>
      </c>
      <c r="W470" s="45">
        <v>0</v>
      </c>
      <c r="X470" s="45">
        <v>0</v>
      </c>
      <c r="Y470" s="45">
        <v>0</v>
      </c>
      <c r="Z470" s="46">
        <v>0</v>
      </c>
      <c r="AA470" s="47">
        <f t="shared" si="25"/>
        <v>0</v>
      </c>
    </row>
    <row r="471" spans="1:27" ht="12.75" customHeight="1" x14ac:dyDescent="0.25">
      <c r="A471" s="67" t="s">
        <v>1013</v>
      </c>
      <c r="B471" s="100" t="s">
        <v>1014</v>
      </c>
      <c r="C471" s="84" t="s">
        <v>1022</v>
      </c>
      <c r="D471" s="70" t="s">
        <v>1023</v>
      </c>
      <c r="E471" s="85" t="s">
        <v>1024</v>
      </c>
      <c r="F471" s="72" t="s">
        <v>234</v>
      </c>
      <c r="G471" s="90">
        <v>65</v>
      </c>
      <c r="H471" s="40"/>
      <c r="I471" s="74">
        <v>0</v>
      </c>
      <c r="J471" s="74">
        <v>0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  <c r="Q471" s="74">
        <v>0</v>
      </c>
      <c r="R471" s="74">
        <v>0</v>
      </c>
      <c r="S471" s="74">
        <v>0</v>
      </c>
      <c r="T471" s="74">
        <v>0</v>
      </c>
      <c r="U471" s="74">
        <v>0</v>
      </c>
      <c r="V471" s="74">
        <v>0</v>
      </c>
      <c r="W471" s="74">
        <v>-0.79999999999999716</v>
      </c>
      <c r="X471" s="74">
        <v>0</v>
      </c>
      <c r="Y471" s="74">
        <v>0</v>
      </c>
      <c r="Z471" s="46">
        <v>-0.79999999999995453</v>
      </c>
      <c r="AA471" s="47">
        <f t="shared" si="25"/>
        <v>1</v>
      </c>
    </row>
    <row r="472" spans="1:27" ht="12.75" customHeight="1" x14ac:dyDescent="0.25">
      <c r="A472" s="82" t="s">
        <v>1016</v>
      </c>
      <c r="B472" s="83" t="s">
        <v>1017</v>
      </c>
      <c r="C472" s="84" t="s">
        <v>1022</v>
      </c>
      <c r="D472" s="70" t="s">
        <v>1023</v>
      </c>
      <c r="E472" s="85" t="s">
        <v>1025</v>
      </c>
      <c r="F472" s="72" t="s">
        <v>234</v>
      </c>
      <c r="G472" s="90">
        <v>65</v>
      </c>
      <c r="H472" s="40"/>
      <c r="I472" s="74">
        <v>0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  <c r="Q472" s="74">
        <v>0</v>
      </c>
      <c r="R472" s="74">
        <v>0</v>
      </c>
      <c r="S472" s="74">
        <v>0</v>
      </c>
      <c r="T472" s="74">
        <v>0</v>
      </c>
      <c r="U472" s="74">
        <v>0</v>
      </c>
      <c r="V472" s="74">
        <v>0</v>
      </c>
      <c r="W472" s="74">
        <v>0</v>
      </c>
      <c r="X472" s="74">
        <v>0</v>
      </c>
      <c r="Y472" s="74">
        <v>0</v>
      </c>
      <c r="Z472" s="46">
        <v>0</v>
      </c>
      <c r="AA472" s="47">
        <f t="shared" si="25"/>
        <v>0</v>
      </c>
    </row>
    <row r="473" spans="1:27" ht="12.75" customHeight="1" x14ac:dyDescent="0.25">
      <c r="A473" s="82" t="s">
        <v>1019</v>
      </c>
      <c r="B473" s="83" t="s">
        <v>1020</v>
      </c>
      <c r="C473" s="84" t="s">
        <v>1022</v>
      </c>
      <c r="D473" s="70" t="s">
        <v>1023</v>
      </c>
      <c r="E473" s="85" t="s">
        <v>1026</v>
      </c>
      <c r="F473" s="72" t="s">
        <v>234</v>
      </c>
      <c r="G473" s="90">
        <v>65</v>
      </c>
      <c r="H473" s="40"/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  <c r="Q473" s="74">
        <v>0</v>
      </c>
      <c r="R473" s="74">
        <v>0</v>
      </c>
      <c r="S473" s="74">
        <v>0</v>
      </c>
      <c r="T473" s="74">
        <v>0</v>
      </c>
      <c r="U473" s="74">
        <v>0</v>
      </c>
      <c r="V473" s="74">
        <v>0</v>
      </c>
      <c r="W473" s="74">
        <v>0</v>
      </c>
      <c r="X473" s="74">
        <v>0</v>
      </c>
      <c r="Y473" s="74">
        <v>0</v>
      </c>
      <c r="Z473" s="46">
        <v>0</v>
      </c>
      <c r="AA473" s="47">
        <f t="shared" si="25"/>
        <v>0</v>
      </c>
    </row>
    <row r="474" spans="1:27" ht="12.75" customHeight="1" x14ac:dyDescent="0.25">
      <c r="A474" s="54" t="s">
        <v>1027</v>
      </c>
      <c r="B474" s="55" t="s">
        <v>1028</v>
      </c>
      <c r="C474" s="56" t="s">
        <v>1027</v>
      </c>
      <c r="D474" s="57" t="s">
        <v>1028</v>
      </c>
      <c r="E474" s="58" t="s">
        <v>1029</v>
      </c>
      <c r="F474" s="59" t="s">
        <v>125</v>
      </c>
      <c r="G474" s="60">
        <v>66</v>
      </c>
      <c r="H474" s="16"/>
      <c r="I474" s="45">
        <v>0</v>
      </c>
      <c r="J474" s="45">
        <v>1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45">
        <v>0</v>
      </c>
      <c r="R474" s="45">
        <v>0</v>
      </c>
      <c r="S474" s="45">
        <v>0</v>
      </c>
      <c r="T474" s="45">
        <v>0</v>
      </c>
      <c r="U474" s="45">
        <v>0</v>
      </c>
      <c r="V474" s="45">
        <v>0</v>
      </c>
      <c r="W474" s="45">
        <v>0</v>
      </c>
      <c r="X474" s="45">
        <v>0</v>
      </c>
      <c r="Y474" s="45">
        <v>0</v>
      </c>
      <c r="Z474" s="46">
        <v>1</v>
      </c>
      <c r="AA474" s="47">
        <f t="shared" si="25"/>
        <v>1</v>
      </c>
    </row>
    <row r="475" spans="1:27" ht="12.75" customHeight="1" x14ac:dyDescent="0.25">
      <c r="A475" s="54" t="s">
        <v>1030</v>
      </c>
      <c r="B475" s="55" t="s">
        <v>1031</v>
      </c>
      <c r="C475" s="56" t="s">
        <v>1030</v>
      </c>
      <c r="D475" s="57" t="s">
        <v>1031</v>
      </c>
      <c r="E475" s="58" t="s">
        <v>1032</v>
      </c>
      <c r="F475" s="59" t="s">
        <v>125</v>
      </c>
      <c r="G475" s="60">
        <v>66</v>
      </c>
      <c r="H475" s="16"/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0</v>
      </c>
      <c r="S475" s="45">
        <v>0</v>
      </c>
      <c r="T475" s="45">
        <v>0</v>
      </c>
      <c r="U475" s="45">
        <v>0</v>
      </c>
      <c r="V475" s="45">
        <v>0</v>
      </c>
      <c r="W475" s="45">
        <v>0</v>
      </c>
      <c r="X475" s="45">
        <v>0</v>
      </c>
      <c r="Y475" s="45">
        <v>0</v>
      </c>
      <c r="Z475" s="46">
        <v>0</v>
      </c>
      <c r="AA475" s="47">
        <f t="shared" si="25"/>
        <v>0</v>
      </c>
    </row>
    <row r="476" spans="1:27" ht="12.75" customHeight="1" x14ac:dyDescent="0.25">
      <c r="A476" s="54" t="s">
        <v>1033</v>
      </c>
      <c r="B476" s="55" t="s">
        <v>1034</v>
      </c>
      <c r="C476" s="56" t="s">
        <v>1033</v>
      </c>
      <c r="D476" s="57" t="s">
        <v>1034</v>
      </c>
      <c r="E476" s="58" t="s">
        <v>1035</v>
      </c>
      <c r="F476" s="59" t="s">
        <v>125</v>
      </c>
      <c r="G476" s="60">
        <v>66</v>
      </c>
      <c r="H476" s="16"/>
      <c r="I476" s="45">
        <v>0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>
        <v>0</v>
      </c>
      <c r="R476" s="45">
        <v>0</v>
      </c>
      <c r="S476" s="45">
        <v>0</v>
      </c>
      <c r="T476" s="45">
        <v>0</v>
      </c>
      <c r="U476" s="45">
        <v>0</v>
      </c>
      <c r="V476" s="45">
        <v>0</v>
      </c>
      <c r="W476" s="45">
        <v>0</v>
      </c>
      <c r="X476" s="45">
        <v>0</v>
      </c>
      <c r="Y476" s="45">
        <v>0</v>
      </c>
      <c r="Z476" s="46">
        <v>0</v>
      </c>
      <c r="AA476" s="47">
        <f t="shared" si="25"/>
        <v>0</v>
      </c>
    </row>
    <row r="477" spans="1:27" ht="12.75" customHeight="1" x14ac:dyDescent="0.25">
      <c r="A477" s="54" t="s">
        <v>1036</v>
      </c>
      <c r="B477" s="55" t="s">
        <v>1037</v>
      </c>
      <c r="C477" s="56" t="s">
        <v>1036</v>
      </c>
      <c r="D477" s="57" t="s">
        <v>1037</v>
      </c>
      <c r="E477" s="58" t="s">
        <v>1038</v>
      </c>
      <c r="F477" s="59" t="s">
        <v>125</v>
      </c>
      <c r="G477" s="60">
        <v>66</v>
      </c>
      <c r="H477" s="16"/>
      <c r="I477" s="45">
        <v>0</v>
      </c>
      <c r="J477" s="45">
        <v>0</v>
      </c>
      <c r="K477" s="45">
        <v>0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0</v>
      </c>
      <c r="V477" s="45">
        <v>0</v>
      </c>
      <c r="W477" s="45">
        <v>0</v>
      </c>
      <c r="X477" s="45">
        <v>0</v>
      </c>
      <c r="Y477" s="45">
        <v>0</v>
      </c>
      <c r="Z477" s="46">
        <v>0</v>
      </c>
      <c r="AA477" s="47">
        <f t="shared" si="25"/>
        <v>0</v>
      </c>
    </row>
    <row r="478" spans="1:27" ht="12.75" customHeight="1" x14ac:dyDescent="0.25">
      <c r="A478" s="54" t="s">
        <v>1039</v>
      </c>
      <c r="B478" s="55" t="s">
        <v>1040</v>
      </c>
      <c r="C478" s="56" t="s">
        <v>1039</v>
      </c>
      <c r="D478" s="57" t="s">
        <v>1040</v>
      </c>
      <c r="E478" s="58" t="s">
        <v>1041</v>
      </c>
      <c r="F478" s="59" t="s">
        <v>125</v>
      </c>
      <c r="G478" s="60">
        <v>66</v>
      </c>
      <c r="H478" s="16"/>
      <c r="I478" s="45">
        <v>0</v>
      </c>
      <c r="J478" s="45">
        <v>0.95000000000000284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45">
        <v>0</v>
      </c>
      <c r="R478" s="45">
        <v>0</v>
      </c>
      <c r="S478" s="45">
        <v>0</v>
      </c>
      <c r="T478" s="45">
        <v>0</v>
      </c>
      <c r="U478" s="45">
        <v>0</v>
      </c>
      <c r="V478" s="45">
        <v>0</v>
      </c>
      <c r="W478" s="45">
        <v>0</v>
      </c>
      <c r="X478" s="45">
        <v>0</v>
      </c>
      <c r="Y478" s="45">
        <v>0</v>
      </c>
      <c r="Z478" s="46">
        <v>0.95000000000004547</v>
      </c>
      <c r="AA478" s="47">
        <f t="shared" si="25"/>
        <v>1</v>
      </c>
    </row>
    <row r="479" spans="1:27" ht="12.75" customHeight="1" x14ac:dyDescent="0.25">
      <c r="A479" s="54" t="s">
        <v>1042</v>
      </c>
      <c r="B479" s="55" t="s">
        <v>1043</v>
      </c>
      <c r="C479" s="56" t="s">
        <v>1042</v>
      </c>
      <c r="D479" s="57" t="s">
        <v>1043</v>
      </c>
      <c r="E479" s="58" t="s">
        <v>1044</v>
      </c>
      <c r="F479" s="59" t="s">
        <v>125</v>
      </c>
      <c r="G479" s="60">
        <v>66</v>
      </c>
      <c r="H479" s="16"/>
      <c r="I479" s="45">
        <v>0</v>
      </c>
      <c r="J479" s="45">
        <v>0</v>
      </c>
      <c r="K479" s="45">
        <v>0</v>
      </c>
      <c r="L479" s="45">
        <v>0</v>
      </c>
      <c r="M479" s="45">
        <v>0</v>
      </c>
      <c r="N479" s="45">
        <v>0</v>
      </c>
      <c r="O479" s="45">
        <v>0</v>
      </c>
      <c r="P479" s="45">
        <v>0</v>
      </c>
      <c r="Q479" s="45">
        <v>0</v>
      </c>
      <c r="R479" s="45">
        <v>0</v>
      </c>
      <c r="S479" s="45">
        <v>0</v>
      </c>
      <c r="T479" s="45">
        <v>0</v>
      </c>
      <c r="U479" s="45">
        <v>0</v>
      </c>
      <c r="V479" s="45">
        <v>0</v>
      </c>
      <c r="W479" s="45">
        <v>0</v>
      </c>
      <c r="X479" s="45">
        <v>0</v>
      </c>
      <c r="Y479" s="45">
        <v>0</v>
      </c>
      <c r="Z479" s="46">
        <v>0</v>
      </c>
      <c r="AA479" s="47">
        <f t="shared" si="25"/>
        <v>0</v>
      </c>
    </row>
    <row r="480" spans="1:27" ht="12.75" customHeight="1" x14ac:dyDescent="0.25">
      <c r="A480" s="54" t="s">
        <v>1045</v>
      </c>
      <c r="B480" s="55" t="s">
        <v>1046</v>
      </c>
      <c r="C480" s="56" t="s">
        <v>1045</v>
      </c>
      <c r="D480" s="57" t="s">
        <v>1046</v>
      </c>
      <c r="E480" s="58" t="s">
        <v>1047</v>
      </c>
      <c r="F480" s="59" t="s">
        <v>125</v>
      </c>
      <c r="G480" s="60">
        <v>66</v>
      </c>
      <c r="H480" s="16"/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0</v>
      </c>
      <c r="R480" s="45">
        <v>0</v>
      </c>
      <c r="S480" s="45">
        <v>0</v>
      </c>
      <c r="T480" s="45">
        <v>0</v>
      </c>
      <c r="U480" s="45">
        <v>0</v>
      </c>
      <c r="V480" s="45">
        <v>0</v>
      </c>
      <c r="W480" s="45">
        <v>0</v>
      </c>
      <c r="X480" s="45">
        <v>0</v>
      </c>
      <c r="Y480" s="45">
        <v>0</v>
      </c>
      <c r="Z480" s="46">
        <v>0</v>
      </c>
      <c r="AA480" s="47">
        <f t="shared" si="25"/>
        <v>0</v>
      </c>
    </row>
    <row r="481" spans="1:27" ht="12.75" customHeight="1" x14ac:dyDescent="0.25">
      <c r="A481" s="67" t="s">
        <v>1030</v>
      </c>
      <c r="B481" s="68" t="s">
        <v>1031</v>
      </c>
      <c r="C481" s="69" t="s">
        <v>1048</v>
      </c>
      <c r="D481" s="70" t="s">
        <v>1049</v>
      </c>
      <c r="E481" s="71" t="s">
        <v>1050</v>
      </c>
      <c r="F481" s="72" t="s">
        <v>125</v>
      </c>
      <c r="G481" s="90">
        <v>66</v>
      </c>
      <c r="H481" s="16"/>
      <c r="I481" s="74">
        <v>0</v>
      </c>
      <c r="J481" s="74">
        <v>0</v>
      </c>
      <c r="K481" s="74">
        <v>0</v>
      </c>
      <c r="L481" s="74">
        <v>0</v>
      </c>
      <c r="M481" s="74">
        <v>0</v>
      </c>
      <c r="N481" s="74">
        <v>0</v>
      </c>
      <c r="O481" s="74">
        <v>0</v>
      </c>
      <c r="P481" s="74">
        <v>0</v>
      </c>
      <c r="Q481" s="74">
        <v>0</v>
      </c>
      <c r="R481" s="74">
        <v>0</v>
      </c>
      <c r="S481" s="74">
        <v>0</v>
      </c>
      <c r="T481" s="74">
        <v>0</v>
      </c>
      <c r="U481" s="74">
        <v>0</v>
      </c>
      <c r="V481" s="74">
        <v>-0.5</v>
      </c>
      <c r="W481" s="74">
        <v>0</v>
      </c>
      <c r="X481" s="74">
        <v>1</v>
      </c>
      <c r="Y481" s="74">
        <v>0</v>
      </c>
      <c r="Z481" s="46">
        <v>0.5</v>
      </c>
      <c r="AA481" s="47">
        <f t="shared" si="25"/>
        <v>2</v>
      </c>
    </row>
    <row r="482" spans="1:27" ht="12.75" customHeight="1" x14ac:dyDescent="0.25">
      <c r="A482" s="67" t="s">
        <v>1042</v>
      </c>
      <c r="B482" s="68" t="s">
        <v>1043</v>
      </c>
      <c r="C482" s="69" t="s">
        <v>1048</v>
      </c>
      <c r="D482" s="70" t="s">
        <v>1049</v>
      </c>
      <c r="E482" s="71" t="s">
        <v>1051</v>
      </c>
      <c r="F482" s="72" t="s">
        <v>125</v>
      </c>
      <c r="G482" s="90">
        <v>66</v>
      </c>
      <c r="H482" s="16"/>
      <c r="I482" s="74">
        <v>0</v>
      </c>
      <c r="J482" s="74">
        <v>0</v>
      </c>
      <c r="K482" s="74">
        <v>0</v>
      </c>
      <c r="L482" s="74">
        <v>0</v>
      </c>
      <c r="M482" s="74">
        <v>0</v>
      </c>
      <c r="N482" s="74">
        <v>0</v>
      </c>
      <c r="O482" s="74">
        <v>0</v>
      </c>
      <c r="P482" s="74">
        <v>0</v>
      </c>
      <c r="Q482" s="74">
        <v>0</v>
      </c>
      <c r="R482" s="74">
        <v>0</v>
      </c>
      <c r="S482" s="74">
        <v>0</v>
      </c>
      <c r="T482" s="74">
        <v>0</v>
      </c>
      <c r="U482" s="74">
        <v>0</v>
      </c>
      <c r="V482" s="74">
        <v>0</v>
      </c>
      <c r="W482" s="74">
        <v>0</v>
      </c>
      <c r="X482" s="74">
        <v>0</v>
      </c>
      <c r="Y482" s="74">
        <v>0</v>
      </c>
      <c r="Z482" s="46">
        <v>0</v>
      </c>
      <c r="AA482" s="47">
        <f t="shared" si="25"/>
        <v>0</v>
      </c>
    </row>
    <row r="483" spans="1:27" ht="12.75" customHeight="1" x14ac:dyDescent="0.25">
      <c r="A483" s="67" t="s">
        <v>1033</v>
      </c>
      <c r="B483" s="68" t="s">
        <v>1034</v>
      </c>
      <c r="C483" s="69" t="s">
        <v>1052</v>
      </c>
      <c r="D483" s="70" t="s">
        <v>1053</v>
      </c>
      <c r="E483" s="71" t="s">
        <v>1054</v>
      </c>
      <c r="F483" s="72" t="s">
        <v>125</v>
      </c>
      <c r="G483" s="90">
        <v>66</v>
      </c>
      <c r="H483" s="16"/>
      <c r="I483" s="74">
        <v>0</v>
      </c>
      <c r="J483" s="74">
        <v>0</v>
      </c>
      <c r="K483" s="74">
        <v>0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  <c r="Q483" s="74">
        <v>0</v>
      </c>
      <c r="R483" s="74">
        <v>0</v>
      </c>
      <c r="S483" s="74">
        <v>0</v>
      </c>
      <c r="T483" s="74">
        <v>0</v>
      </c>
      <c r="U483" s="74">
        <v>0</v>
      </c>
      <c r="V483" s="74">
        <v>0</v>
      </c>
      <c r="W483" s="74">
        <v>0</v>
      </c>
      <c r="X483" s="74">
        <v>0</v>
      </c>
      <c r="Y483" s="74">
        <v>0</v>
      </c>
      <c r="Z483" s="46">
        <v>0</v>
      </c>
      <c r="AA483" s="47">
        <f t="shared" si="25"/>
        <v>0</v>
      </c>
    </row>
    <row r="484" spans="1:27" ht="12.75" customHeight="1" x14ac:dyDescent="0.25">
      <c r="A484" s="67" t="s">
        <v>1036</v>
      </c>
      <c r="B484" s="68" t="s">
        <v>1037</v>
      </c>
      <c r="C484" s="69" t="s">
        <v>1052</v>
      </c>
      <c r="D484" s="70" t="s">
        <v>1053</v>
      </c>
      <c r="E484" s="71" t="s">
        <v>1055</v>
      </c>
      <c r="F484" s="72" t="s">
        <v>125</v>
      </c>
      <c r="G484" s="90">
        <v>66</v>
      </c>
      <c r="H484" s="16"/>
      <c r="I484" s="74">
        <v>0</v>
      </c>
      <c r="J484" s="74">
        <v>0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  <c r="Q484" s="74">
        <v>0</v>
      </c>
      <c r="R484" s="74">
        <v>0</v>
      </c>
      <c r="S484" s="74">
        <v>0</v>
      </c>
      <c r="T484" s="74">
        <v>0</v>
      </c>
      <c r="U484" s="74">
        <v>0</v>
      </c>
      <c r="V484" s="74">
        <v>0</v>
      </c>
      <c r="W484" s="74">
        <v>0</v>
      </c>
      <c r="X484" s="74">
        <v>0</v>
      </c>
      <c r="Y484" s="74">
        <v>0</v>
      </c>
      <c r="Z484" s="46">
        <v>0</v>
      </c>
      <c r="AA484" s="47">
        <f t="shared" si="25"/>
        <v>0</v>
      </c>
    </row>
    <row r="485" spans="1:27" ht="12.75" customHeight="1" x14ac:dyDescent="0.25">
      <c r="A485" s="67" t="s">
        <v>1045</v>
      </c>
      <c r="B485" s="68" t="s">
        <v>1046</v>
      </c>
      <c r="C485" s="69" t="s">
        <v>1052</v>
      </c>
      <c r="D485" s="70" t="s">
        <v>1053</v>
      </c>
      <c r="E485" s="71" t="s">
        <v>1056</v>
      </c>
      <c r="F485" s="72" t="s">
        <v>125</v>
      </c>
      <c r="G485" s="90">
        <v>66</v>
      </c>
      <c r="H485" s="16"/>
      <c r="I485" s="74">
        <v>0</v>
      </c>
      <c r="J485" s="74">
        <v>0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  <c r="Q485" s="74">
        <v>0</v>
      </c>
      <c r="R485" s="74">
        <v>0</v>
      </c>
      <c r="S485" s="74">
        <v>0</v>
      </c>
      <c r="T485" s="74">
        <v>0</v>
      </c>
      <c r="U485" s="74">
        <v>0</v>
      </c>
      <c r="V485" s="74">
        <v>0</v>
      </c>
      <c r="W485" s="74">
        <v>0</v>
      </c>
      <c r="X485" s="74">
        <v>-1</v>
      </c>
      <c r="Y485" s="74">
        <v>0</v>
      </c>
      <c r="Z485" s="46">
        <v>-1</v>
      </c>
      <c r="AA485" s="47">
        <f t="shared" si="25"/>
        <v>1</v>
      </c>
    </row>
    <row r="486" spans="1:27" x14ac:dyDescent="0.25">
      <c r="A486" s="54" t="s">
        <v>1057</v>
      </c>
      <c r="B486" s="55" t="s">
        <v>1058</v>
      </c>
      <c r="C486" s="56" t="s">
        <v>1057</v>
      </c>
      <c r="D486" s="57" t="s">
        <v>1058</v>
      </c>
      <c r="E486" s="58" t="s">
        <v>1059</v>
      </c>
      <c r="F486" s="59" t="s">
        <v>238</v>
      </c>
      <c r="G486" s="60">
        <v>67</v>
      </c>
      <c r="H486" s="16"/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45">
        <v>0</v>
      </c>
      <c r="R486" s="45">
        <v>0</v>
      </c>
      <c r="S486" s="45">
        <v>0</v>
      </c>
      <c r="T486" s="45">
        <v>0</v>
      </c>
      <c r="U486" s="45">
        <v>0</v>
      </c>
      <c r="V486" s="45">
        <v>0</v>
      </c>
      <c r="W486" s="45">
        <v>0</v>
      </c>
      <c r="X486" s="45">
        <v>0</v>
      </c>
      <c r="Y486" s="45">
        <v>0</v>
      </c>
      <c r="Z486" s="46">
        <v>0</v>
      </c>
      <c r="AA486" s="47">
        <f t="shared" si="25"/>
        <v>0</v>
      </c>
    </row>
    <row r="487" spans="1:27" x14ac:dyDescent="0.25">
      <c r="A487" s="54" t="s">
        <v>1060</v>
      </c>
      <c r="B487" s="55" t="s">
        <v>1061</v>
      </c>
      <c r="C487" s="56" t="s">
        <v>1060</v>
      </c>
      <c r="D487" s="57" t="s">
        <v>1061</v>
      </c>
      <c r="E487" s="58" t="s">
        <v>1062</v>
      </c>
      <c r="F487" s="59" t="s">
        <v>335</v>
      </c>
      <c r="G487" s="60">
        <v>67</v>
      </c>
      <c r="H487" s="16"/>
      <c r="I487" s="45">
        <v>0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0</v>
      </c>
      <c r="R487" s="45">
        <v>0</v>
      </c>
      <c r="S487" s="45">
        <v>0</v>
      </c>
      <c r="T487" s="45">
        <v>0</v>
      </c>
      <c r="U487" s="45">
        <v>0</v>
      </c>
      <c r="V487" s="45">
        <v>0</v>
      </c>
      <c r="W487" s="45">
        <v>0</v>
      </c>
      <c r="X487" s="45">
        <v>0</v>
      </c>
      <c r="Y487" s="45">
        <v>0</v>
      </c>
      <c r="Z487" s="46">
        <v>0</v>
      </c>
      <c r="AA487" s="47">
        <f t="shared" si="25"/>
        <v>0</v>
      </c>
    </row>
    <row r="488" spans="1:27" x14ac:dyDescent="0.25">
      <c r="A488" s="54" t="s">
        <v>1063</v>
      </c>
      <c r="B488" s="55" t="s">
        <v>1064</v>
      </c>
      <c r="C488" s="56" t="s">
        <v>1063</v>
      </c>
      <c r="D488" s="57" t="s">
        <v>1064</v>
      </c>
      <c r="E488" s="58" t="s">
        <v>1065</v>
      </c>
      <c r="F488" s="59" t="s">
        <v>335</v>
      </c>
      <c r="G488" s="60">
        <v>67</v>
      </c>
      <c r="H488" s="16"/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45">
        <v>0</v>
      </c>
      <c r="R488" s="45">
        <v>0</v>
      </c>
      <c r="S488" s="45">
        <v>0</v>
      </c>
      <c r="T488" s="45">
        <v>0</v>
      </c>
      <c r="U488" s="45">
        <v>0</v>
      </c>
      <c r="V488" s="45">
        <v>0</v>
      </c>
      <c r="W488" s="45">
        <v>0</v>
      </c>
      <c r="X488" s="45">
        <v>0</v>
      </c>
      <c r="Y488" s="45">
        <v>0</v>
      </c>
      <c r="Z488" s="46">
        <v>0</v>
      </c>
      <c r="AA488" s="47">
        <f t="shared" si="25"/>
        <v>0</v>
      </c>
    </row>
    <row r="489" spans="1:27" x14ac:dyDescent="0.25">
      <c r="A489" s="54" t="s">
        <v>1066</v>
      </c>
      <c r="B489" s="55" t="s">
        <v>1067</v>
      </c>
      <c r="C489" s="56" t="s">
        <v>1066</v>
      </c>
      <c r="D489" s="57" t="s">
        <v>1067</v>
      </c>
      <c r="E489" s="58" t="s">
        <v>1068</v>
      </c>
      <c r="F489" s="59" t="s">
        <v>238</v>
      </c>
      <c r="G489" s="60">
        <v>67</v>
      </c>
      <c r="H489" s="16"/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45">
        <v>0</v>
      </c>
      <c r="V489" s="45">
        <v>0</v>
      </c>
      <c r="W489" s="45">
        <v>0</v>
      </c>
      <c r="X489" s="45">
        <v>0</v>
      </c>
      <c r="Y489" s="45">
        <v>0</v>
      </c>
      <c r="Z489" s="46">
        <v>0</v>
      </c>
      <c r="AA489" s="47">
        <f t="shared" si="25"/>
        <v>0</v>
      </c>
    </row>
    <row r="490" spans="1:27" ht="12.75" customHeight="1" x14ac:dyDescent="0.25">
      <c r="A490" s="54" t="s">
        <v>1069</v>
      </c>
      <c r="B490" s="55" t="s">
        <v>1070</v>
      </c>
      <c r="C490" s="56" t="s">
        <v>1069</v>
      </c>
      <c r="D490" s="57" t="s">
        <v>1070</v>
      </c>
      <c r="E490" s="58" t="s">
        <v>1071</v>
      </c>
      <c r="F490" s="59" t="s">
        <v>238</v>
      </c>
      <c r="G490" s="60">
        <v>67</v>
      </c>
      <c r="H490" s="16"/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0</v>
      </c>
      <c r="P490" s="45">
        <v>0</v>
      </c>
      <c r="Q490" s="45">
        <v>0</v>
      </c>
      <c r="R490" s="45">
        <v>0</v>
      </c>
      <c r="S490" s="45">
        <v>0</v>
      </c>
      <c r="T490" s="45">
        <v>0</v>
      </c>
      <c r="U490" s="45">
        <v>0</v>
      </c>
      <c r="V490" s="45">
        <v>0</v>
      </c>
      <c r="W490" s="45">
        <v>0</v>
      </c>
      <c r="X490" s="45">
        <v>0</v>
      </c>
      <c r="Y490" s="45">
        <v>0</v>
      </c>
      <c r="Z490" s="46">
        <v>0</v>
      </c>
      <c r="AA490" s="47">
        <f t="shared" si="25"/>
        <v>0</v>
      </c>
    </row>
    <row r="491" spans="1:27" ht="12.75" customHeight="1" x14ac:dyDescent="0.25">
      <c r="A491" s="54" t="s">
        <v>1072</v>
      </c>
      <c r="B491" s="55" t="s">
        <v>1073</v>
      </c>
      <c r="C491" s="86" t="s">
        <v>1072</v>
      </c>
      <c r="D491" s="57" t="s">
        <v>1073</v>
      </c>
      <c r="E491" s="58" t="s">
        <v>1074</v>
      </c>
      <c r="F491" s="59" t="s">
        <v>238</v>
      </c>
      <c r="G491" s="60">
        <v>67</v>
      </c>
      <c r="H491" s="16"/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5">
        <v>0</v>
      </c>
      <c r="S491" s="45">
        <v>0</v>
      </c>
      <c r="T491" s="45">
        <v>0</v>
      </c>
      <c r="U491" s="45">
        <v>0</v>
      </c>
      <c r="V491" s="45">
        <v>0</v>
      </c>
      <c r="W491" s="45">
        <v>0</v>
      </c>
      <c r="X491" s="45">
        <v>0</v>
      </c>
      <c r="Y491" s="45">
        <v>0</v>
      </c>
      <c r="Z491" s="46">
        <v>0</v>
      </c>
      <c r="AA491" s="47">
        <f t="shared" si="25"/>
        <v>0</v>
      </c>
    </row>
    <row r="492" spans="1:27" ht="12.75" customHeight="1" x14ac:dyDescent="0.25">
      <c r="A492" s="54" t="s">
        <v>1075</v>
      </c>
      <c r="B492" s="55" t="s">
        <v>1076</v>
      </c>
      <c r="C492" s="56" t="s">
        <v>1075</v>
      </c>
      <c r="D492" s="57" t="s">
        <v>1076</v>
      </c>
      <c r="E492" s="58" t="s">
        <v>1077</v>
      </c>
      <c r="F492" s="59" t="s">
        <v>238</v>
      </c>
      <c r="G492" s="60">
        <v>67</v>
      </c>
      <c r="H492" s="16"/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0</v>
      </c>
      <c r="V492" s="45">
        <v>0</v>
      </c>
      <c r="W492" s="45">
        <v>0</v>
      </c>
      <c r="X492" s="45">
        <v>0</v>
      </c>
      <c r="Y492" s="45">
        <v>0</v>
      </c>
      <c r="Z492" s="46">
        <v>0</v>
      </c>
      <c r="AA492" s="47">
        <f t="shared" si="25"/>
        <v>0</v>
      </c>
    </row>
    <row r="493" spans="1:27" ht="12.75" customHeight="1" x14ac:dyDescent="0.25">
      <c r="A493" s="54" t="s">
        <v>1078</v>
      </c>
      <c r="B493" s="55" t="s">
        <v>1079</v>
      </c>
      <c r="C493" s="86" t="s">
        <v>1078</v>
      </c>
      <c r="D493" s="57" t="s">
        <v>1079</v>
      </c>
      <c r="E493" s="58" t="s">
        <v>1080</v>
      </c>
      <c r="F493" s="59" t="s">
        <v>238</v>
      </c>
      <c r="G493" s="60">
        <v>67</v>
      </c>
      <c r="H493" s="16"/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5">
        <v>0</v>
      </c>
      <c r="S493" s="45">
        <v>0</v>
      </c>
      <c r="T493" s="45">
        <v>0</v>
      </c>
      <c r="U493" s="45">
        <v>0</v>
      </c>
      <c r="V493" s="45">
        <v>0</v>
      </c>
      <c r="W493" s="45">
        <v>0</v>
      </c>
      <c r="X493" s="45">
        <v>0</v>
      </c>
      <c r="Y493" s="45">
        <v>0</v>
      </c>
      <c r="Z493" s="46">
        <v>0</v>
      </c>
      <c r="AA493" s="47">
        <f t="shared" si="25"/>
        <v>0</v>
      </c>
    </row>
    <row r="494" spans="1:27" ht="12.75" customHeight="1" x14ac:dyDescent="0.25">
      <c r="A494" s="67" t="s">
        <v>1057</v>
      </c>
      <c r="B494" s="68" t="s">
        <v>1058</v>
      </c>
      <c r="C494" s="69" t="s">
        <v>1081</v>
      </c>
      <c r="D494" s="70" t="s">
        <v>1082</v>
      </c>
      <c r="E494" s="71" t="s">
        <v>1083</v>
      </c>
      <c r="F494" s="72" t="s">
        <v>238</v>
      </c>
      <c r="G494" s="90">
        <v>67</v>
      </c>
      <c r="H494" s="16"/>
      <c r="I494" s="74">
        <v>0</v>
      </c>
      <c r="J494" s="74">
        <v>-1</v>
      </c>
      <c r="K494" s="74">
        <v>0</v>
      </c>
      <c r="L494" s="74">
        <v>0</v>
      </c>
      <c r="M494" s="74">
        <v>0</v>
      </c>
      <c r="N494" s="74">
        <v>1</v>
      </c>
      <c r="O494" s="74">
        <v>-2</v>
      </c>
      <c r="P494" s="74">
        <v>1</v>
      </c>
      <c r="Q494" s="74">
        <v>0</v>
      </c>
      <c r="R494" s="74">
        <v>0</v>
      </c>
      <c r="S494" s="74">
        <v>1</v>
      </c>
      <c r="T494" s="74">
        <v>-1</v>
      </c>
      <c r="U494" s="74">
        <v>3</v>
      </c>
      <c r="V494" s="74">
        <v>0</v>
      </c>
      <c r="W494" s="74">
        <v>0</v>
      </c>
      <c r="X494" s="74">
        <v>2</v>
      </c>
      <c r="Y494" s="74">
        <v>0</v>
      </c>
      <c r="Z494" s="46">
        <v>4</v>
      </c>
      <c r="AA494" s="47">
        <f t="shared" si="25"/>
        <v>8</v>
      </c>
    </row>
    <row r="495" spans="1:27" ht="12.75" customHeight="1" x14ac:dyDescent="0.25">
      <c r="A495" s="67" t="s">
        <v>1060</v>
      </c>
      <c r="B495" s="68" t="s">
        <v>1061</v>
      </c>
      <c r="C495" s="69" t="s">
        <v>1081</v>
      </c>
      <c r="D495" s="70" t="s">
        <v>1082</v>
      </c>
      <c r="E495" s="71" t="s">
        <v>1084</v>
      </c>
      <c r="F495" s="72" t="s">
        <v>335</v>
      </c>
      <c r="G495" s="90">
        <v>67</v>
      </c>
      <c r="H495" s="16"/>
      <c r="I495" s="74">
        <v>0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  <c r="Q495" s="74">
        <v>0</v>
      </c>
      <c r="R495" s="74">
        <v>0</v>
      </c>
      <c r="S495" s="74">
        <v>0</v>
      </c>
      <c r="T495" s="74">
        <v>0</v>
      </c>
      <c r="U495" s="74">
        <v>1</v>
      </c>
      <c r="V495" s="74">
        <v>0</v>
      </c>
      <c r="W495" s="74">
        <v>1.5</v>
      </c>
      <c r="X495" s="74">
        <v>2</v>
      </c>
      <c r="Y495" s="74">
        <v>0</v>
      </c>
      <c r="Z495" s="46">
        <v>4.5</v>
      </c>
      <c r="AA495" s="47">
        <f t="shared" si="25"/>
        <v>3</v>
      </c>
    </row>
    <row r="496" spans="1:27" x14ac:dyDescent="0.25">
      <c r="A496" s="67" t="s">
        <v>1063</v>
      </c>
      <c r="B496" s="68" t="s">
        <v>1064</v>
      </c>
      <c r="C496" s="69" t="s">
        <v>1081</v>
      </c>
      <c r="D496" s="70" t="s">
        <v>1082</v>
      </c>
      <c r="E496" s="71" t="s">
        <v>1085</v>
      </c>
      <c r="F496" s="72" t="s">
        <v>335</v>
      </c>
      <c r="G496" s="90">
        <v>67</v>
      </c>
      <c r="H496" s="16"/>
      <c r="I496" s="74">
        <v>0</v>
      </c>
      <c r="J496" s="74">
        <v>10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  <c r="Q496" s="74">
        <v>0</v>
      </c>
      <c r="R496" s="74">
        <v>0</v>
      </c>
      <c r="S496" s="74">
        <v>0</v>
      </c>
      <c r="T496" s="74">
        <v>0</v>
      </c>
      <c r="U496" s="74">
        <v>1</v>
      </c>
      <c r="V496" s="74">
        <v>4</v>
      </c>
      <c r="W496" s="74">
        <v>1</v>
      </c>
      <c r="X496" s="74">
        <v>3</v>
      </c>
      <c r="Y496" s="74">
        <v>0</v>
      </c>
      <c r="Z496" s="46">
        <v>19</v>
      </c>
      <c r="AA496" s="47">
        <f t="shared" si="25"/>
        <v>5</v>
      </c>
    </row>
    <row r="497" spans="1:27" x14ac:dyDescent="0.25">
      <c r="A497" s="67" t="s">
        <v>1066</v>
      </c>
      <c r="B497" s="68" t="s">
        <v>1067</v>
      </c>
      <c r="C497" s="69" t="s">
        <v>1081</v>
      </c>
      <c r="D497" s="70" t="s">
        <v>1082</v>
      </c>
      <c r="E497" s="71" t="s">
        <v>1086</v>
      </c>
      <c r="F497" s="72" t="s">
        <v>238</v>
      </c>
      <c r="G497" s="90">
        <v>67</v>
      </c>
      <c r="H497" s="16"/>
      <c r="I497" s="74">
        <v>0</v>
      </c>
      <c r="J497" s="74">
        <v>14</v>
      </c>
      <c r="K497" s="74">
        <v>0</v>
      </c>
      <c r="L497" s="74">
        <v>0</v>
      </c>
      <c r="M497" s="74">
        <v>0</v>
      </c>
      <c r="N497" s="74">
        <v>-1</v>
      </c>
      <c r="O497" s="74">
        <v>1</v>
      </c>
      <c r="P497" s="74">
        <v>0</v>
      </c>
      <c r="Q497" s="74">
        <v>0</v>
      </c>
      <c r="R497" s="74">
        <v>1</v>
      </c>
      <c r="S497" s="74">
        <v>-1</v>
      </c>
      <c r="T497" s="74">
        <v>0</v>
      </c>
      <c r="U497" s="74">
        <v>2</v>
      </c>
      <c r="V497" s="74">
        <v>0</v>
      </c>
      <c r="W497" s="74">
        <v>4</v>
      </c>
      <c r="X497" s="74">
        <v>3</v>
      </c>
      <c r="Y497" s="74">
        <v>0</v>
      </c>
      <c r="Z497" s="46">
        <v>23</v>
      </c>
      <c r="AA497" s="47">
        <f t="shared" si="25"/>
        <v>8</v>
      </c>
    </row>
    <row r="498" spans="1:27" x14ac:dyDescent="0.25">
      <c r="A498" s="67" t="s">
        <v>1069</v>
      </c>
      <c r="B498" s="68" t="s">
        <v>1070</v>
      </c>
      <c r="C498" s="69" t="s">
        <v>1081</v>
      </c>
      <c r="D498" s="70" t="s">
        <v>1082</v>
      </c>
      <c r="E498" s="71" t="s">
        <v>1087</v>
      </c>
      <c r="F498" s="72" t="s">
        <v>238</v>
      </c>
      <c r="G498" s="90">
        <v>67</v>
      </c>
      <c r="H498" s="16"/>
      <c r="I498" s="74">
        <v>0</v>
      </c>
      <c r="J498" s="74">
        <v>0</v>
      </c>
      <c r="K498" s="74">
        <v>0</v>
      </c>
      <c r="L498" s="74">
        <v>0</v>
      </c>
      <c r="M498" s="74">
        <v>0</v>
      </c>
      <c r="N498" s="74">
        <v>0</v>
      </c>
      <c r="O498" s="74">
        <v>1</v>
      </c>
      <c r="P498" s="74">
        <v>0</v>
      </c>
      <c r="Q498" s="74">
        <v>0</v>
      </c>
      <c r="R498" s="74">
        <v>-1</v>
      </c>
      <c r="S498" s="74">
        <v>1</v>
      </c>
      <c r="T498" s="74">
        <v>0</v>
      </c>
      <c r="U498" s="74">
        <v>0</v>
      </c>
      <c r="V498" s="74">
        <v>0</v>
      </c>
      <c r="W498" s="74">
        <v>1</v>
      </c>
      <c r="X498" s="74">
        <v>0</v>
      </c>
      <c r="Y498" s="74">
        <v>0</v>
      </c>
      <c r="Z498" s="46">
        <v>2</v>
      </c>
      <c r="AA498" s="47">
        <f t="shared" si="25"/>
        <v>4</v>
      </c>
    </row>
    <row r="499" spans="1:27" x14ac:dyDescent="0.25">
      <c r="A499" s="67" t="s">
        <v>1072</v>
      </c>
      <c r="B499" s="68" t="s">
        <v>1073</v>
      </c>
      <c r="C499" s="69" t="s">
        <v>1081</v>
      </c>
      <c r="D499" s="70" t="s">
        <v>1082</v>
      </c>
      <c r="E499" s="71" t="s">
        <v>1088</v>
      </c>
      <c r="F499" s="72" t="s">
        <v>238</v>
      </c>
      <c r="G499" s="90">
        <v>67</v>
      </c>
      <c r="H499" s="40"/>
      <c r="I499" s="74">
        <v>0</v>
      </c>
      <c r="J499" s="74">
        <v>0</v>
      </c>
      <c r="K499" s="74">
        <v>0</v>
      </c>
      <c r="L499" s="74">
        <v>0</v>
      </c>
      <c r="M499" s="74">
        <v>0</v>
      </c>
      <c r="N499" s="74">
        <v>0</v>
      </c>
      <c r="O499" s="74">
        <v>-1</v>
      </c>
      <c r="P499" s="74">
        <v>0</v>
      </c>
      <c r="Q499" s="74">
        <v>0</v>
      </c>
      <c r="R499" s="74">
        <v>0</v>
      </c>
      <c r="S499" s="74">
        <v>0</v>
      </c>
      <c r="T499" s="74">
        <v>1</v>
      </c>
      <c r="U499" s="74">
        <v>1</v>
      </c>
      <c r="V499" s="74">
        <v>0</v>
      </c>
      <c r="W499" s="74">
        <v>0</v>
      </c>
      <c r="X499" s="74">
        <v>0</v>
      </c>
      <c r="Y499" s="74">
        <v>0</v>
      </c>
      <c r="Z499" s="46">
        <v>1</v>
      </c>
      <c r="AA499" s="47">
        <f t="shared" si="25"/>
        <v>3</v>
      </c>
    </row>
    <row r="500" spans="1:27" x14ac:dyDescent="0.25">
      <c r="A500" s="67" t="s">
        <v>1075</v>
      </c>
      <c r="B500" s="68" t="s">
        <v>1076</v>
      </c>
      <c r="C500" s="69" t="s">
        <v>1081</v>
      </c>
      <c r="D500" s="70" t="s">
        <v>1082</v>
      </c>
      <c r="E500" s="71" t="s">
        <v>1089</v>
      </c>
      <c r="F500" s="72" t="s">
        <v>238</v>
      </c>
      <c r="G500" s="90">
        <v>67</v>
      </c>
      <c r="H500" s="40"/>
      <c r="I500" s="74">
        <v>0</v>
      </c>
      <c r="J500" s="74">
        <v>0</v>
      </c>
      <c r="K500" s="74">
        <v>0</v>
      </c>
      <c r="L500" s="74">
        <v>0</v>
      </c>
      <c r="M500" s="74">
        <v>1</v>
      </c>
      <c r="N500" s="74">
        <v>0</v>
      </c>
      <c r="O500" s="74">
        <v>0</v>
      </c>
      <c r="P500" s="74">
        <v>2</v>
      </c>
      <c r="Q500" s="74">
        <v>0</v>
      </c>
      <c r="R500" s="74">
        <v>0</v>
      </c>
      <c r="S500" s="74">
        <v>0</v>
      </c>
      <c r="T500" s="74">
        <v>0</v>
      </c>
      <c r="U500" s="74">
        <v>1</v>
      </c>
      <c r="V500" s="74">
        <v>0</v>
      </c>
      <c r="W500" s="74">
        <v>0.33999999999999986</v>
      </c>
      <c r="X500" s="74">
        <v>0.66000000000000014</v>
      </c>
      <c r="Y500" s="74">
        <v>0</v>
      </c>
      <c r="Z500" s="46">
        <v>5</v>
      </c>
      <c r="AA500" s="47">
        <f t="shared" si="25"/>
        <v>5</v>
      </c>
    </row>
    <row r="501" spans="1:27" x14ac:dyDescent="0.25">
      <c r="A501" s="67" t="s">
        <v>1078</v>
      </c>
      <c r="B501" s="68" t="s">
        <v>1079</v>
      </c>
      <c r="C501" s="69" t="s">
        <v>1081</v>
      </c>
      <c r="D501" s="70" t="s">
        <v>1082</v>
      </c>
      <c r="E501" s="71" t="s">
        <v>1090</v>
      </c>
      <c r="F501" s="72" t="s">
        <v>238</v>
      </c>
      <c r="G501" s="90">
        <v>67</v>
      </c>
      <c r="H501" s="40"/>
      <c r="I501" s="74">
        <v>0</v>
      </c>
      <c r="J501" s="74">
        <v>0</v>
      </c>
      <c r="K501" s="74">
        <v>0</v>
      </c>
      <c r="L501" s="74">
        <v>0</v>
      </c>
      <c r="M501" s="74">
        <v>-1</v>
      </c>
      <c r="N501" s="74">
        <v>0</v>
      </c>
      <c r="O501" s="74">
        <v>1</v>
      </c>
      <c r="P501" s="74">
        <v>-2</v>
      </c>
      <c r="Q501" s="74">
        <v>0</v>
      </c>
      <c r="R501" s="74">
        <v>0</v>
      </c>
      <c r="S501" s="74">
        <v>0</v>
      </c>
      <c r="T501" s="74">
        <v>0</v>
      </c>
      <c r="U501" s="74">
        <v>0</v>
      </c>
      <c r="V501" s="74">
        <v>0</v>
      </c>
      <c r="W501" s="74">
        <v>0</v>
      </c>
      <c r="X501" s="74">
        <v>0</v>
      </c>
      <c r="Y501" s="74">
        <v>0</v>
      </c>
      <c r="Z501" s="46">
        <v>-2</v>
      </c>
      <c r="AA501" s="47">
        <f t="shared" si="25"/>
        <v>3</v>
      </c>
    </row>
    <row r="502" spans="1:27" x14ac:dyDescent="0.25">
      <c r="A502" s="54" t="s">
        <v>1091</v>
      </c>
      <c r="B502" s="55" t="s">
        <v>1092</v>
      </c>
      <c r="C502" s="56" t="s">
        <v>1091</v>
      </c>
      <c r="D502" s="57" t="s">
        <v>1092</v>
      </c>
      <c r="E502" s="58" t="s">
        <v>1093</v>
      </c>
      <c r="F502" s="59" t="s">
        <v>242</v>
      </c>
      <c r="G502" s="60">
        <v>68</v>
      </c>
      <c r="H502" s="16"/>
      <c r="I502" s="45">
        <v>0</v>
      </c>
      <c r="J502" s="45">
        <v>0</v>
      </c>
      <c r="K502" s="45">
        <v>0</v>
      </c>
      <c r="L502" s="45">
        <v>0</v>
      </c>
      <c r="M502" s="45">
        <v>0</v>
      </c>
      <c r="N502" s="45">
        <v>0</v>
      </c>
      <c r="O502" s="45">
        <v>0</v>
      </c>
      <c r="P502" s="45">
        <v>0</v>
      </c>
      <c r="Q502" s="45">
        <v>0</v>
      </c>
      <c r="R502" s="45">
        <v>0</v>
      </c>
      <c r="S502" s="45">
        <v>0</v>
      </c>
      <c r="T502" s="45">
        <v>0</v>
      </c>
      <c r="U502" s="45">
        <v>0</v>
      </c>
      <c r="V502" s="45">
        <v>0</v>
      </c>
      <c r="W502" s="45">
        <v>0</v>
      </c>
      <c r="X502" s="45">
        <v>0</v>
      </c>
      <c r="Y502" s="45">
        <v>0</v>
      </c>
      <c r="Z502" s="46">
        <v>0</v>
      </c>
      <c r="AA502" s="47">
        <f t="shared" si="25"/>
        <v>0</v>
      </c>
    </row>
    <row r="503" spans="1:27" x14ac:dyDescent="0.25">
      <c r="A503" s="54" t="s">
        <v>1094</v>
      </c>
      <c r="B503" s="55" t="s">
        <v>513</v>
      </c>
      <c r="C503" s="56" t="s">
        <v>1094</v>
      </c>
      <c r="D503" s="57" t="s">
        <v>513</v>
      </c>
      <c r="E503" s="58" t="s">
        <v>1095</v>
      </c>
      <c r="F503" s="59" t="s">
        <v>513</v>
      </c>
      <c r="G503" s="60">
        <v>68</v>
      </c>
      <c r="H503" s="16"/>
      <c r="I503" s="45">
        <v>0</v>
      </c>
      <c r="J503" s="45">
        <v>0</v>
      </c>
      <c r="K503" s="45">
        <v>0</v>
      </c>
      <c r="L503" s="45">
        <v>0</v>
      </c>
      <c r="M503" s="45">
        <v>0</v>
      </c>
      <c r="N503" s="45">
        <v>0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0</v>
      </c>
      <c r="V503" s="45">
        <v>0</v>
      </c>
      <c r="W503" s="45">
        <v>0</v>
      </c>
      <c r="X503" s="45">
        <v>0</v>
      </c>
      <c r="Y503" s="45">
        <v>0</v>
      </c>
      <c r="Z503" s="46">
        <v>0</v>
      </c>
      <c r="AA503" s="47">
        <f t="shared" si="25"/>
        <v>0</v>
      </c>
    </row>
    <row r="504" spans="1:27" x14ac:dyDescent="0.25">
      <c r="A504" s="54" t="s">
        <v>1096</v>
      </c>
      <c r="B504" s="55" t="s">
        <v>242</v>
      </c>
      <c r="C504" s="56" t="s">
        <v>1096</v>
      </c>
      <c r="D504" s="57" t="s">
        <v>242</v>
      </c>
      <c r="E504" s="58" t="s">
        <v>1097</v>
      </c>
      <c r="F504" s="59" t="s">
        <v>513</v>
      </c>
      <c r="G504" s="60">
        <v>68</v>
      </c>
      <c r="H504" s="16"/>
      <c r="I504" s="45">
        <v>0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>
        <v>0</v>
      </c>
      <c r="P504" s="45">
        <v>0</v>
      </c>
      <c r="Q504" s="45">
        <v>0</v>
      </c>
      <c r="R504" s="45">
        <v>0</v>
      </c>
      <c r="S504" s="45">
        <v>0</v>
      </c>
      <c r="T504" s="45">
        <v>0</v>
      </c>
      <c r="U504" s="45">
        <v>0</v>
      </c>
      <c r="V504" s="45">
        <v>0</v>
      </c>
      <c r="W504" s="45">
        <v>0</v>
      </c>
      <c r="X504" s="45">
        <v>0</v>
      </c>
      <c r="Y504" s="45">
        <v>0</v>
      </c>
      <c r="Z504" s="46">
        <v>0</v>
      </c>
      <c r="AA504" s="47">
        <f t="shared" si="25"/>
        <v>0</v>
      </c>
    </row>
    <row r="505" spans="1:27" x14ac:dyDescent="0.25">
      <c r="A505" s="54" t="s">
        <v>1098</v>
      </c>
      <c r="B505" s="55" t="s">
        <v>1099</v>
      </c>
      <c r="C505" s="56" t="s">
        <v>1098</v>
      </c>
      <c r="D505" s="57" t="s">
        <v>1099</v>
      </c>
      <c r="E505" s="58" t="s">
        <v>1100</v>
      </c>
      <c r="F505" s="59" t="s">
        <v>513</v>
      </c>
      <c r="G505" s="60">
        <v>68</v>
      </c>
      <c r="H505" s="16"/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0</v>
      </c>
      <c r="V505" s="45">
        <v>0</v>
      </c>
      <c r="W505" s="45">
        <v>0</v>
      </c>
      <c r="X505" s="45">
        <v>0</v>
      </c>
      <c r="Y505" s="45">
        <v>0</v>
      </c>
      <c r="Z505" s="46">
        <v>0</v>
      </c>
      <c r="AA505" s="47">
        <f t="shared" si="25"/>
        <v>0</v>
      </c>
    </row>
    <row r="506" spans="1:27" x14ac:dyDescent="0.25">
      <c r="A506" s="67" t="s">
        <v>1094</v>
      </c>
      <c r="B506" s="68" t="s">
        <v>513</v>
      </c>
      <c r="C506" s="69" t="s">
        <v>1101</v>
      </c>
      <c r="D506" s="70" t="s">
        <v>1102</v>
      </c>
      <c r="E506" s="71" t="s">
        <v>1103</v>
      </c>
      <c r="F506" s="72" t="s">
        <v>513</v>
      </c>
      <c r="G506" s="90">
        <v>68</v>
      </c>
      <c r="H506" s="16"/>
      <c r="I506" s="74">
        <v>0</v>
      </c>
      <c r="J506" s="74">
        <v>0</v>
      </c>
      <c r="K506" s="74">
        <v>0</v>
      </c>
      <c r="L506" s="74">
        <v>0</v>
      </c>
      <c r="M506" s="74">
        <v>0</v>
      </c>
      <c r="N506" s="74">
        <v>0</v>
      </c>
      <c r="O506" s="74">
        <v>0</v>
      </c>
      <c r="P506" s="74">
        <v>0</v>
      </c>
      <c r="Q506" s="74">
        <v>0</v>
      </c>
      <c r="R506" s="74">
        <v>0</v>
      </c>
      <c r="S506" s="74">
        <v>0</v>
      </c>
      <c r="T506" s="74">
        <v>0</v>
      </c>
      <c r="U506" s="74">
        <v>0</v>
      </c>
      <c r="V506" s="74">
        <v>0</v>
      </c>
      <c r="W506" s="74">
        <v>0</v>
      </c>
      <c r="X506" s="74">
        <v>0</v>
      </c>
      <c r="Y506" s="74">
        <v>0</v>
      </c>
      <c r="Z506" s="46">
        <v>0</v>
      </c>
      <c r="AA506" s="47">
        <f t="shared" si="25"/>
        <v>0</v>
      </c>
    </row>
    <row r="507" spans="1:27" x14ac:dyDescent="0.25">
      <c r="A507" s="67" t="s">
        <v>1096</v>
      </c>
      <c r="B507" s="68" t="s">
        <v>242</v>
      </c>
      <c r="C507" s="69" t="s">
        <v>1101</v>
      </c>
      <c r="D507" s="70" t="s">
        <v>1102</v>
      </c>
      <c r="E507" s="71" t="s">
        <v>1104</v>
      </c>
      <c r="F507" s="72" t="s">
        <v>513</v>
      </c>
      <c r="G507" s="90">
        <v>68</v>
      </c>
      <c r="H507" s="16"/>
      <c r="I507" s="74">
        <v>0</v>
      </c>
      <c r="J507" s="74">
        <v>0</v>
      </c>
      <c r="K507" s="74">
        <v>0</v>
      </c>
      <c r="L507" s="74">
        <v>0</v>
      </c>
      <c r="M507" s="74">
        <v>0</v>
      </c>
      <c r="N507" s="74">
        <v>0</v>
      </c>
      <c r="O507" s="74">
        <v>0</v>
      </c>
      <c r="P507" s="74">
        <v>0</v>
      </c>
      <c r="Q507" s="74">
        <v>0</v>
      </c>
      <c r="R507" s="74">
        <v>0</v>
      </c>
      <c r="S507" s="74">
        <v>0</v>
      </c>
      <c r="T507" s="74">
        <v>0</v>
      </c>
      <c r="U507" s="74">
        <v>0</v>
      </c>
      <c r="V507" s="74">
        <v>0</v>
      </c>
      <c r="W507" s="74">
        <v>0</v>
      </c>
      <c r="X507" s="74">
        <v>0</v>
      </c>
      <c r="Y507" s="74">
        <v>0</v>
      </c>
      <c r="Z507" s="46">
        <v>0</v>
      </c>
      <c r="AA507" s="47">
        <f t="shared" si="25"/>
        <v>0</v>
      </c>
    </row>
    <row r="508" spans="1:27" x14ac:dyDescent="0.25">
      <c r="A508" s="67" t="s">
        <v>1091</v>
      </c>
      <c r="B508" s="68" t="s">
        <v>1092</v>
      </c>
      <c r="C508" s="69" t="s">
        <v>1105</v>
      </c>
      <c r="D508" s="70" t="s">
        <v>1106</v>
      </c>
      <c r="E508" s="71" t="s">
        <v>1107</v>
      </c>
      <c r="F508" s="72" t="s">
        <v>242</v>
      </c>
      <c r="G508" s="90">
        <v>68</v>
      </c>
      <c r="H508" s="16"/>
      <c r="I508" s="74">
        <v>0</v>
      </c>
      <c r="J508" s="74">
        <v>0</v>
      </c>
      <c r="K508" s="74">
        <v>0</v>
      </c>
      <c r="L508" s="74">
        <v>0</v>
      </c>
      <c r="M508" s="74">
        <v>0</v>
      </c>
      <c r="N508" s="74">
        <v>0</v>
      </c>
      <c r="O508" s="74">
        <v>0</v>
      </c>
      <c r="P508" s="74">
        <v>0</v>
      </c>
      <c r="Q508" s="74">
        <v>0</v>
      </c>
      <c r="R508" s="74">
        <v>0</v>
      </c>
      <c r="S508" s="74">
        <v>0</v>
      </c>
      <c r="T508" s="74">
        <v>0</v>
      </c>
      <c r="U508" s="74">
        <v>0</v>
      </c>
      <c r="V508" s="74">
        <v>0</v>
      </c>
      <c r="W508" s="74">
        <v>0</v>
      </c>
      <c r="X508" s="74">
        <v>0</v>
      </c>
      <c r="Y508" s="74">
        <v>0</v>
      </c>
      <c r="Z508" s="46">
        <v>0</v>
      </c>
      <c r="AA508" s="47">
        <f t="shared" si="25"/>
        <v>0</v>
      </c>
    </row>
    <row r="509" spans="1:27" x14ac:dyDescent="0.25">
      <c r="A509" s="67" t="s">
        <v>1098</v>
      </c>
      <c r="B509" s="68" t="s">
        <v>1099</v>
      </c>
      <c r="C509" s="69" t="s">
        <v>1105</v>
      </c>
      <c r="D509" s="70" t="s">
        <v>1106</v>
      </c>
      <c r="E509" s="71" t="s">
        <v>1108</v>
      </c>
      <c r="F509" s="72" t="s">
        <v>513</v>
      </c>
      <c r="G509" s="90">
        <v>68</v>
      </c>
      <c r="H509" s="16"/>
      <c r="I509" s="74">
        <v>0</v>
      </c>
      <c r="J509" s="74">
        <v>0</v>
      </c>
      <c r="K509" s="74">
        <v>0</v>
      </c>
      <c r="L509" s="74">
        <v>0</v>
      </c>
      <c r="M509" s="74">
        <v>0</v>
      </c>
      <c r="N509" s="74">
        <v>0</v>
      </c>
      <c r="O509" s="74">
        <v>0</v>
      </c>
      <c r="P509" s="74">
        <v>0</v>
      </c>
      <c r="Q509" s="74">
        <v>0</v>
      </c>
      <c r="R509" s="74">
        <v>0</v>
      </c>
      <c r="S509" s="74">
        <v>0</v>
      </c>
      <c r="T509" s="74">
        <v>0</v>
      </c>
      <c r="U509" s="74">
        <v>0</v>
      </c>
      <c r="V509" s="74">
        <v>0</v>
      </c>
      <c r="W509" s="74">
        <v>0</v>
      </c>
      <c r="X509" s="74">
        <v>0</v>
      </c>
      <c r="Y509" s="74">
        <v>0</v>
      </c>
      <c r="Z509" s="46">
        <v>0</v>
      </c>
      <c r="AA509" s="47">
        <f t="shared" si="25"/>
        <v>0</v>
      </c>
    </row>
    <row r="510" spans="1:27" x14ac:dyDescent="0.25">
      <c r="A510" s="54" t="s">
        <v>1109</v>
      </c>
      <c r="B510" s="55" t="s">
        <v>1110</v>
      </c>
      <c r="C510" s="56" t="s">
        <v>1109</v>
      </c>
      <c r="D510" s="57" t="s">
        <v>1110</v>
      </c>
      <c r="E510" s="58" t="s">
        <v>1111</v>
      </c>
      <c r="F510" s="59" t="s">
        <v>242</v>
      </c>
      <c r="G510" s="60">
        <v>69</v>
      </c>
      <c r="H510" s="16"/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0</v>
      </c>
      <c r="V510" s="45">
        <v>0</v>
      </c>
      <c r="W510" s="45">
        <v>0</v>
      </c>
      <c r="X510" s="45">
        <v>0</v>
      </c>
      <c r="Y510" s="45">
        <v>0</v>
      </c>
      <c r="Z510" s="46">
        <v>0</v>
      </c>
      <c r="AA510" s="47">
        <f t="shared" si="25"/>
        <v>0</v>
      </c>
    </row>
    <row r="511" spans="1:27" x14ac:dyDescent="0.25">
      <c r="A511" s="54" t="s">
        <v>1112</v>
      </c>
      <c r="B511" s="55" t="s">
        <v>1113</v>
      </c>
      <c r="C511" s="56" t="s">
        <v>1112</v>
      </c>
      <c r="D511" s="57" t="s">
        <v>1113</v>
      </c>
      <c r="E511" s="58" t="s">
        <v>1114</v>
      </c>
      <c r="F511" s="59" t="s">
        <v>242</v>
      </c>
      <c r="G511" s="60">
        <v>69</v>
      </c>
      <c r="H511" s="16"/>
      <c r="I511" s="45">
        <v>0</v>
      </c>
      <c r="J511" s="45">
        <v>0</v>
      </c>
      <c r="K511" s="45">
        <v>0</v>
      </c>
      <c r="L511" s="45">
        <v>0</v>
      </c>
      <c r="M511" s="45">
        <v>0</v>
      </c>
      <c r="N511" s="45">
        <v>0</v>
      </c>
      <c r="O511" s="45">
        <v>0</v>
      </c>
      <c r="P511" s="45">
        <v>0</v>
      </c>
      <c r="Q511" s="45">
        <v>0</v>
      </c>
      <c r="R511" s="45">
        <v>0</v>
      </c>
      <c r="S511" s="45">
        <v>0</v>
      </c>
      <c r="T511" s="45">
        <v>0</v>
      </c>
      <c r="U511" s="45">
        <v>0</v>
      </c>
      <c r="V511" s="45">
        <v>0</v>
      </c>
      <c r="W511" s="45">
        <v>0</v>
      </c>
      <c r="X511" s="45">
        <v>0</v>
      </c>
      <c r="Y511" s="45">
        <v>0</v>
      </c>
      <c r="Z511" s="46">
        <v>0</v>
      </c>
      <c r="AA511" s="47">
        <f t="shared" si="25"/>
        <v>0</v>
      </c>
    </row>
    <row r="512" spans="1:27" x14ac:dyDescent="0.25">
      <c r="A512" s="67" t="s">
        <v>1109</v>
      </c>
      <c r="B512" s="68" t="s">
        <v>1110</v>
      </c>
      <c r="C512" s="69" t="s">
        <v>1115</v>
      </c>
      <c r="D512" s="70" t="s">
        <v>1116</v>
      </c>
      <c r="E512" s="71" t="s">
        <v>1117</v>
      </c>
      <c r="F512" s="72" t="s">
        <v>242</v>
      </c>
      <c r="G512" s="90">
        <v>69</v>
      </c>
      <c r="H512" s="16"/>
      <c r="I512" s="74">
        <v>0</v>
      </c>
      <c r="J512" s="74">
        <v>0</v>
      </c>
      <c r="K512" s="74">
        <v>0</v>
      </c>
      <c r="L512" s="74">
        <v>0</v>
      </c>
      <c r="M512" s="74">
        <v>0</v>
      </c>
      <c r="N512" s="74">
        <v>0</v>
      </c>
      <c r="O512" s="74">
        <v>0</v>
      </c>
      <c r="P512" s="74">
        <v>0</v>
      </c>
      <c r="Q512" s="74">
        <v>0</v>
      </c>
      <c r="R512" s="74">
        <v>0</v>
      </c>
      <c r="S512" s="74">
        <v>0</v>
      </c>
      <c r="T512" s="74">
        <v>0</v>
      </c>
      <c r="U512" s="74">
        <v>0</v>
      </c>
      <c r="V512" s="74">
        <v>1.0000000000005116E-2</v>
      </c>
      <c r="W512" s="74">
        <v>0</v>
      </c>
      <c r="X512" s="74">
        <v>0</v>
      </c>
      <c r="Y512" s="74">
        <v>0</v>
      </c>
      <c r="Z512" s="46">
        <v>9.9999999999909051E-3</v>
      </c>
      <c r="AA512" s="47">
        <f t="shared" si="25"/>
        <v>1</v>
      </c>
    </row>
    <row r="513" spans="1:27" x14ac:dyDescent="0.25">
      <c r="A513" s="67" t="s">
        <v>1112</v>
      </c>
      <c r="B513" s="68" t="s">
        <v>1113</v>
      </c>
      <c r="C513" s="69" t="s">
        <v>1115</v>
      </c>
      <c r="D513" s="70" t="s">
        <v>1116</v>
      </c>
      <c r="E513" s="71" t="s">
        <v>1118</v>
      </c>
      <c r="F513" s="72" t="s">
        <v>242</v>
      </c>
      <c r="G513" s="90">
        <v>69</v>
      </c>
      <c r="H513" s="16"/>
      <c r="I513" s="74">
        <v>0</v>
      </c>
      <c r="J513" s="74">
        <v>2</v>
      </c>
      <c r="K513" s="74">
        <v>0</v>
      </c>
      <c r="L513" s="74">
        <v>0</v>
      </c>
      <c r="M513" s="74">
        <v>0</v>
      </c>
      <c r="N513" s="74">
        <v>0</v>
      </c>
      <c r="O513" s="74">
        <v>0</v>
      </c>
      <c r="P513" s="74">
        <v>0</v>
      </c>
      <c r="Q513" s="74">
        <v>0</v>
      </c>
      <c r="R513" s="74">
        <v>0</v>
      </c>
      <c r="S513" s="74">
        <v>0</v>
      </c>
      <c r="T513" s="74">
        <v>0</v>
      </c>
      <c r="U513" s="74">
        <v>0</v>
      </c>
      <c r="V513" s="74">
        <v>0</v>
      </c>
      <c r="W513" s="74">
        <v>0</v>
      </c>
      <c r="X513" s="74">
        <v>0</v>
      </c>
      <c r="Y513" s="74">
        <v>0</v>
      </c>
      <c r="Z513" s="46">
        <v>2</v>
      </c>
      <c r="AA513" s="47">
        <f t="shared" si="25"/>
        <v>1</v>
      </c>
    </row>
    <row r="514" spans="1:27" x14ac:dyDescent="0.25">
      <c r="A514" s="54" t="s">
        <v>1119</v>
      </c>
      <c r="B514" s="55" t="s">
        <v>1120</v>
      </c>
      <c r="C514" s="56" t="s">
        <v>1119</v>
      </c>
      <c r="D514" s="57" t="s">
        <v>1120</v>
      </c>
      <c r="E514" s="58" t="s">
        <v>1121</v>
      </c>
      <c r="F514" s="59" t="s">
        <v>52</v>
      </c>
      <c r="G514" s="60">
        <v>70</v>
      </c>
      <c r="H514" s="16"/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0</v>
      </c>
      <c r="R514" s="45">
        <v>0</v>
      </c>
      <c r="S514" s="45">
        <v>0</v>
      </c>
      <c r="T514" s="45">
        <v>0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  <c r="Z514" s="46">
        <v>0</v>
      </c>
      <c r="AA514" s="47">
        <f t="shared" si="25"/>
        <v>0</v>
      </c>
    </row>
    <row r="515" spans="1:27" x14ac:dyDescent="0.25">
      <c r="A515" s="107" t="s">
        <v>1122</v>
      </c>
      <c r="B515" s="108" t="s">
        <v>1123</v>
      </c>
      <c r="C515" s="109"/>
      <c r="D515" s="109"/>
      <c r="E515" s="109"/>
      <c r="F515" s="109"/>
      <c r="G515" s="109"/>
      <c r="H515" s="110"/>
      <c r="I515" s="111">
        <f t="shared" ref="I515:AA515" si="26">SUM(I17:I514)</f>
        <v>2</v>
      </c>
      <c r="J515" s="111">
        <f t="shared" si="26"/>
        <v>106.32999999999997</v>
      </c>
      <c r="K515" s="111">
        <f t="shared" si="26"/>
        <v>0</v>
      </c>
      <c r="L515" s="111">
        <f t="shared" si="26"/>
        <v>4</v>
      </c>
      <c r="M515" s="111">
        <f t="shared" si="26"/>
        <v>0.5</v>
      </c>
      <c r="N515" s="111">
        <f t="shared" si="26"/>
        <v>0.5</v>
      </c>
      <c r="O515" s="111">
        <f t="shared" si="26"/>
        <v>3.01</v>
      </c>
      <c r="P515" s="111">
        <f t="shared" si="26"/>
        <v>2.5</v>
      </c>
      <c r="Q515" s="111">
        <f t="shared" si="26"/>
        <v>1.5100000000000051</v>
      </c>
      <c r="R515" s="111">
        <f t="shared" si="26"/>
        <v>7</v>
      </c>
      <c r="S515" s="111">
        <f t="shared" si="26"/>
        <v>0</v>
      </c>
      <c r="T515" s="111">
        <f t="shared" si="26"/>
        <v>5</v>
      </c>
      <c r="U515" s="111">
        <f t="shared" si="26"/>
        <v>7.83</v>
      </c>
      <c r="V515" s="111">
        <f t="shared" si="26"/>
        <v>15.010000000000005</v>
      </c>
      <c r="W515" s="111">
        <f t="shared" si="26"/>
        <v>25.400000000000002</v>
      </c>
      <c r="X515" s="111">
        <f t="shared" si="26"/>
        <v>34.529999999999987</v>
      </c>
      <c r="Y515" s="112">
        <f t="shared" si="26"/>
        <v>0</v>
      </c>
      <c r="Z515" s="113">
        <f t="shared" si="26"/>
        <v>215.12000000000009</v>
      </c>
      <c r="AA515" s="114">
        <f t="shared" si="26"/>
        <v>237</v>
      </c>
    </row>
    <row r="517" spans="1:27" x14ac:dyDescent="0.25">
      <c r="I517" s="115">
        <f t="shared" ref="I517:Y517" si="27">COUNTIF(I$17:I$489,"&lt;0")</f>
        <v>0</v>
      </c>
      <c r="J517" s="115">
        <f t="shared" si="27"/>
        <v>2</v>
      </c>
      <c r="K517" s="115">
        <f t="shared" si="27"/>
        <v>0</v>
      </c>
      <c r="L517" s="115">
        <f t="shared" si="27"/>
        <v>0</v>
      </c>
      <c r="M517" s="115">
        <f t="shared" si="27"/>
        <v>1</v>
      </c>
      <c r="N517" s="115">
        <f t="shared" si="27"/>
        <v>2</v>
      </c>
      <c r="O517" s="115">
        <f t="shared" si="27"/>
        <v>2</v>
      </c>
      <c r="P517" s="115">
        <f t="shared" si="27"/>
        <v>3</v>
      </c>
      <c r="Q517" s="115">
        <f t="shared" si="27"/>
        <v>6</v>
      </c>
      <c r="R517" s="115">
        <f t="shared" si="27"/>
        <v>2</v>
      </c>
      <c r="S517" s="115">
        <f t="shared" si="27"/>
        <v>4</v>
      </c>
      <c r="T517" s="115">
        <f t="shared" si="27"/>
        <v>4</v>
      </c>
      <c r="U517" s="115">
        <f t="shared" si="27"/>
        <v>11</v>
      </c>
      <c r="V517" s="115">
        <f t="shared" si="27"/>
        <v>7</v>
      </c>
      <c r="W517" s="115">
        <f t="shared" si="27"/>
        <v>10</v>
      </c>
      <c r="X517" s="115">
        <f t="shared" si="27"/>
        <v>3</v>
      </c>
      <c r="Y517" s="115">
        <f t="shared" si="27"/>
        <v>0</v>
      </c>
      <c r="AA517" s="47">
        <f>COUNTIF($I517:$Y517,"&lt;&gt;0")</f>
        <v>13</v>
      </c>
    </row>
    <row r="518" spans="1:27" x14ac:dyDescent="0.25">
      <c r="I518" s="115">
        <f>COUNTIF(I$17:I$489,"&gt;0")</f>
        <v>4</v>
      </c>
      <c r="J518" s="115">
        <f t="shared" ref="J518:Y518" si="28">COUNTIF(J$17:J$489,"&gt;0")</f>
        <v>46</v>
      </c>
      <c r="K518" s="115">
        <f t="shared" si="28"/>
        <v>0</v>
      </c>
      <c r="L518" s="115">
        <f t="shared" si="28"/>
        <v>4</v>
      </c>
      <c r="M518" s="115">
        <f t="shared" si="28"/>
        <v>2</v>
      </c>
      <c r="N518" s="115">
        <f t="shared" si="28"/>
        <v>2</v>
      </c>
      <c r="O518" s="115">
        <f t="shared" si="28"/>
        <v>6</v>
      </c>
      <c r="P518" s="115">
        <f t="shared" si="28"/>
        <v>5</v>
      </c>
      <c r="Q518" s="115">
        <f t="shared" si="28"/>
        <v>6</v>
      </c>
      <c r="R518" s="115">
        <f t="shared" si="28"/>
        <v>9</v>
      </c>
      <c r="S518" s="115">
        <f t="shared" si="28"/>
        <v>1</v>
      </c>
      <c r="T518" s="115">
        <f t="shared" si="28"/>
        <v>8</v>
      </c>
      <c r="U518" s="115">
        <f t="shared" si="28"/>
        <v>8</v>
      </c>
      <c r="V518" s="115">
        <f t="shared" si="28"/>
        <v>10</v>
      </c>
      <c r="W518" s="115">
        <f t="shared" si="28"/>
        <v>13</v>
      </c>
      <c r="X518" s="115">
        <f t="shared" si="28"/>
        <v>15</v>
      </c>
      <c r="Y518" s="115">
        <f t="shared" si="28"/>
        <v>0</v>
      </c>
      <c r="AA518" s="47">
        <f>COUNTIF($I518:$Y518,"&lt;&gt;0")</f>
        <v>15</v>
      </c>
    </row>
    <row r="520" spans="1:27" x14ac:dyDescent="0.25"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</sheetData>
  <sheetProtection algorithmName="SHA-512" hashValue="aTkT6IGUraUnn+8PiqoBalgYuh1nlC11KppBLz/mHQ+blbt3kThdDTBmCppDbD6Hcw+cmoOlBapJCBLls+5x6Q==" saltValue="bqPwYXJqTTrBnNFmVKKEVw==" spinCount="100000" sheet="1" objects="1" scenarios="1"/>
  <autoFilter ref="A16:AA24" xr:uid="{CCFFDAF4-3B00-45E1-B43E-73A166D73BBE}"/>
  <conditionalFormatting sqref="A17:B17 A404:B406">
    <cfRule type="expression" dxfId="140" priority="24" stopIfTrue="1">
      <formula>#REF!=1</formula>
    </cfRule>
  </conditionalFormatting>
  <conditionalFormatting sqref="A57:B62">
    <cfRule type="expression" dxfId="139" priority="12" stopIfTrue="1">
      <formula>#REF!=1</formula>
    </cfRule>
  </conditionalFormatting>
  <conditionalFormatting sqref="A74:B77">
    <cfRule type="expression" dxfId="138" priority="11" stopIfTrue="1">
      <formula>#REF!=1</formula>
    </cfRule>
  </conditionalFormatting>
  <conditionalFormatting sqref="A93:B93">
    <cfRule type="expression" dxfId="137" priority="23" stopIfTrue="1">
      <formula>#REF!=1</formula>
    </cfRule>
  </conditionalFormatting>
  <conditionalFormatting sqref="A99:B100">
    <cfRule type="expression" dxfId="136" priority="22" stopIfTrue="1">
      <formula>#REF!=1</formula>
    </cfRule>
  </conditionalFormatting>
  <conditionalFormatting sqref="A102:B104">
    <cfRule type="expression" dxfId="135" priority="20" stopIfTrue="1">
      <formula>#REF!=1</formula>
    </cfRule>
  </conditionalFormatting>
  <conditionalFormatting sqref="A110:B113">
    <cfRule type="expression" dxfId="134" priority="21" stopIfTrue="1">
      <formula>#REF!=1</formula>
    </cfRule>
  </conditionalFormatting>
  <conditionalFormatting sqref="A118:B118">
    <cfRule type="expression" dxfId="133" priority="19" stopIfTrue="1">
      <formula>#REF!=1</formula>
    </cfRule>
  </conditionalFormatting>
  <conditionalFormatting sqref="A161:B164">
    <cfRule type="expression" dxfId="132" priority="18" stopIfTrue="1">
      <formula>#REF!=1</formula>
    </cfRule>
  </conditionalFormatting>
  <conditionalFormatting sqref="A169:B172">
    <cfRule type="expression" dxfId="131" priority="10" stopIfTrue="1">
      <formula>#REF!=1</formula>
    </cfRule>
  </conditionalFormatting>
  <conditionalFormatting sqref="A177:B178">
    <cfRule type="expression" dxfId="130" priority="9" stopIfTrue="1">
      <formula>#REF!=1</formula>
    </cfRule>
  </conditionalFormatting>
  <conditionalFormatting sqref="A183:B183">
    <cfRule type="expression" dxfId="129" priority="17" stopIfTrue="1">
      <formula>#REF!=1</formula>
    </cfRule>
  </conditionalFormatting>
  <conditionalFormatting sqref="A219:B219">
    <cfRule type="expression" dxfId="128" priority="8" stopIfTrue="1">
      <formula>#REF!=1</formula>
    </cfRule>
  </conditionalFormatting>
  <conditionalFormatting sqref="A248:B251">
    <cfRule type="expression" dxfId="127" priority="13" stopIfTrue="1">
      <formula>#REF!=1</formula>
    </cfRule>
  </conditionalFormatting>
  <conditionalFormatting sqref="A382:B385">
    <cfRule type="expression" dxfId="126" priority="7" stopIfTrue="1">
      <formula>#REF!=1</formula>
    </cfRule>
  </conditionalFormatting>
  <conditionalFormatting sqref="A389:B391">
    <cfRule type="expression" dxfId="125" priority="16" stopIfTrue="1">
      <formula>#REF!=1</formula>
    </cfRule>
  </conditionalFormatting>
  <conditionalFormatting sqref="A430:B430">
    <cfRule type="expression" dxfId="124" priority="5" stopIfTrue="1">
      <formula>#REF!=1</formula>
    </cfRule>
  </conditionalFormatting>
  <conditionalFormatting sqref="A450:B457">
    <cfRule type="expression" dxfId="123" priority="4" stopIfTrue="1">
      <formula>#REF!=1</formula>
    </cfRule>
  </conditionalFormatting>
  <conditionalFormatting sqref="A460:B466">
    <cfRule type="expression" dxfId="122" priority="15" stopIfTrue="1">
      <formula>#REF!=1</formula>
    </cfRule>
  </conditionalFormatting>
  <conditionalFormatting sqref="A497:B501">
    <cfRule type="expression" dxfId="121" priority="14" stopIfTrue="1">
      <formula>#REF!=1</formula>
    </cfRule>
  </conditionalFormatting>
  <conditionalFormatting sqref="B18">
    <cfRule type="expression" dxfId="120" priority="1" stopIfTrue="1">
      <formula>#REF!=1</formula>
    </cfRule>
  </conditionalFormatting>
  <conditionalFormatting sqref="G381">
    <cfRule type="expression" dxfId="119" priority="6">
      <formula>$G381&lt;&gt;#REF!</formula>
    </cfRule>
  </conditionalFormatting>
  <conditionalFormatting sqref="I435:R436">
    <cfRule type="cellIs" dxfId="118" priority="25" stopIfTrue="1" operator="greaterThan">
      <formula>0</formula>
    </cfRule>
    <cfRule type="cellIs" dxfId="117" priority="26" stopIfTrue="1" operator="lessThan">
      <formula>0</formula>
    </cfRule>
  </conditionalFormatting>
  <conditionalFormatting sqref="I5:Y6">
    <cfRule type="expression" dxfId="116" priority="69">
      <formula>I5&lt;&gt;0</formula>
    </cfRule>
  </conditionalFormatting>
  <conditionalFormatting sqref="I17:Y23">
    <cfRule type="cellIs" dxfId="115" priority="2" stopIfTrue="1" operator="greaterThan">
      <formula>0</formula>
    </cfRule>
    <cfRule type="cellIs" dxfId="114" priority="3" stopIfTrue="1" operator="lessThan">
      <formula>0</formula>
    </cfRule>
  </conditionalFormatting>
  <conditionalFormatting sqref="I24:Y330 I332:Y514">
    <cfRule type="cellIs" dxfId="113" priority="71" stopIfTrue="1" operator="lessThan">
      <formula>0</formula>
    </cfRule>
    <cfRule type="cellIs" dxfId="112" priority="70" stopIfTrue="1" operator="greaterThan">
      <formula>0</formula>
    </cfRule>
  </conditionalFormatting>
  <conditionalFormatting sqref="I95:Y95">
    <cfRule type="cellIs" dxfId="111" priority="66" stopIfTrue="1" operator="lessThan">
      <formula>0</formula>
    </cfRule>
    <cfRule type="cellIs" dxfId="110" priority="65" stopIfTrue="1" operator="greaterThan">
      <formula>0</formula>
    </cfRule>
  </conditionalFormatting>
  <conditionalFormatting sqref="I106:Y110">
    <cfRule type="cellIs" dxfId="109" priority="63" stopIfTrue="1" operator="greaterThan">
      <formula>0</formula>
    </cfRule>
    <cfRule type="cellIs" dxfId="108" priority="64" stopIfTrue="1" operator="lessThan">
      <formula>0</formula>
    </cfRule>
  </conditionalFormatting>
  <conditionalFormatting sqref="I119:Y121">
    <cfRule type="cellIs" dxfId="107" priority="62" stopIfTrue="1" operator="lessThan">
      <formula>0</formula>
    </cfRule>
    <cfRule type="cellIs" dxfId="106" priority="61" stopIfTrue="1" operator="greaterThan">
      <formula>0</formula>
    </cfRule>
  </conditionalFormatting>
  <conditionalFormatting sqref="I163:Y164">
    <cfRule type="cellIs" dxfId="105" priority="38" stopIfTrue="1" operator="lessThan">
      <formula>0</formula>
    </cfRule>
    <cfRule type="cellIs" dxfId="104" priority="37" stopIfTrue="1" operator="greaterThan">
      <formula>0</formula>
    </cfRule>
  </conditionalFormatting>
  <conditionalFormatting sqref="I166:Y175">
    <cfRule type="cellIs" dxfId="103" priority="59" stopIfTrue="1" operator="greaterThan">
      <formula>0</formula>
    </cfRule>
    <cfRule type="cellIs" dxfId="102" priority="60" stopIfTrue="1" operator="lessThan">
      <formula>0</formula>
    </cfRule>
  </conditionalFormatting>
  <conditionalFormatting sqref="I186:Y188">
    <cfRule type="cellIs" dxfId="101" priority="36" stopIfTrue="1" operator="lessThan">
      <formula>0</formula>
    </cfRule>
    <cfRule type="cellIs" dxfId="100" priority="35" stopIfTrue="1" operator="greaterThan">
      <formula>0</formula>
    </cfRule>
  </conditionalFormatting>
  <conditionalFormatting sqref="I197:Y197">
    <cfRule type="cellIs" dxfId="99" priority="58" stopIfTrue="1" operator="lessThan">
      <formula>0</formula>
    </cfRule>
    <cfRule type="cellIs" dxfId="98" priority="57" stopIfTrue="1" operator="greaterThan">
      <formula>0</formula>
    </cfRule>
  </conditionalFormatting>
  <conditionalFormatting sqref="I215:Y215">
    <cfRule type="cellIs" dxfId="97" priority="68" stopIfTrue="1" operator="lessThan">
      <formula>0</formula>
    </cfRule>
    <cfRule type="cellIs" dxfId="96" priority="67" stopIfTrue="1" operator="greaterThan">
      <formula>0</formula>
    </cfRule>
  </conditionalFormatting>
  <conditionalFormatting sqref="I224:Y225">
    <cfRule type="cellIs" dxfId="95" priority="55" stopIfTrue="1" operator="greaterThan">
      <formula>0</formula>
    </cfRule>
    <cfRule type="cellIs" dxfId="94" priority="56" stopIfTrue="1" operator="lessThan">
      <formula>0</formula>
    </cfRule>
  </conditionalFormatting>
  <conditionalFormatting sqref="I245:Y248">
    <cfRule type="cellIs" dxfId="93" priority="54" stopIfTrue="1" operator="lessThan">
      <formula>0</formula>
    </cfRule>
    <cfRule type="cellIs" dxfId="92" priority="53" stopIfTrue="1" operator="greaterThan">
      <formula>0</formula>
    </cfRule>
  </conditionalFormatting>
  <conditionalFormatting sqref="I259:Y267">
    <cfRule type="cellIs" dxfId="91" priority="29" stopIfTrue="1" operator="greaterThan">
      <formula>0</formula>
    </cfRule>
    <cfRule type="cellIs" dxfId="90" priority="30" stopIfTrue="1" operator="lessThan">
      <formula>0</formula>
    </cfRule>
  </conditionalFormatting>
  <conditionalFormatting sqref="I331:Y331">
    <cfRule type="cellIs" dxfId="89" priority="28" stopIfTrue="1" operator="lessThan">
      <formula>0</formula>
    </cfRule>
    <cfRule type="cellIs" dxfId="88" priority="27" stopIfTrue="1" operator="greaterThan">
      <formula>0</formula>
    </cfRule>
  </conditionalFormatting>
  <conditionalFormatting sqref="I360:Y363">
    <cfRule type="cellIs" dxfId="87" priority="34" stopIfTrue="1" operator="lessThan">
      <formula>0</formula>
    </cfRule>
    <cfRule type="cellIs" dxfId="86" priority="33" stopIfTrue="1" operator="greaterThan">
      <formula>0</formula>
    </cfRule>
  </conditionalFormatting>
  <conditionalFormatting sqref="I368:Y374">
    <cfRule type="cellIs" dxfId="85" priority="52" stopIfTrue="1" operator="lessThan">
      <formula>0</formula>
    </cfRule>
    <cfRule type="cellIs" dxfId="84" priority="51" stopIfTrue="1" operator="greaterThan">
      <formula>0</formula>
    </cfRule>
  </conditionalFormatting>
  <conditionalFormatting sqref="I395:Y396">
    <cfRule type="cellIs" dxfId="83" priority="50" stopIfTrue="1" operator="lessThan">
      <formula>0</formula>
    </cfRule>
    <cfRule type="cellIs" dxfId="82" priority="49" stopIfTrue="1" operator="greaterThan">
      <formula>0</formula>
    </cfRule>
  </conditionalFormatting>
  <conditionalFormatting sqref="I421:Y422">
    <cfRule type="cellIs" dxfId="81" priority="32" stopIfTrue="1" operator="lessThan">
      <formula>0</formula>
    </cfRule>
    <cfRule type="cellIs" dxfId="80" priority="31" stopIfTrue="1" operator="greaterThan">
      <formula>0</formula>
    </cfRule>
  </conditionalFormatting>
  <conditionalFormatting sqref="I430:Y431">
    <cfRule type="cellIs" dxfId="79" priority="48" stopIfTrue="1" operator="lessThan">
      <formula>0</formula>
    </cfRule>
    <cfRule type="cellIs" dxfId="78" priority="47" stopIfTrue="1" operator="greaterThan">
      <formula>0</formula>
    </cfRule>
  </conditionalFormatting>
  <conditionalFormatting sqref="I440:Y445">
    <cfRule type="cellIs" dxfId="77" priority="46" stopIfTrue="1" operator="lessThan">
      <formula>0</formula>
    </cfRule>
    <cfRule type="cellIs" dxfId="76" priority="45" stopIfTrue="1" operator="greaterThan">
      <formula>0</formula>
    </cfRule>
  </conditionalFormatting>
  <conditionalFormatting sqref="I487:Y487">
    <cfRule type="cellIs" dxfId="75" priority="41" stopIfTrue="1" operator="greaterThan">
      <formula>0</formula>
    </cfRule>
    <cfRule type="cellIs" dxfId="74" priority="42" stopIfTrue="1" operator="lessThan">
      <formula>0</formula>
    </cfRule>
  </conditionalFormatting>
  <conditionalFormatting sqref="I493:Y493">
    <cfRule type="cellIs" dxfId="73" priority="39" stopIfTrue="1" operator="greaterThan">
      <formula>0</formula>
    </cfRule>
    <cfRule type="cellIs" dxfId="72" priority="40" stopIfTrue="1" operator="lessThan">
      <formula>0</formula>
    </cfRule>
  </conditionalFormatting>
  <conditionalFormatting sqref="I495:Y514">
    <cfRule type="cellIs" dxfId="71" priority="44" stopIfTrue="1" operator="lessThan">
      <formula>0</formula>
    </cfRule>
    <cfRule type="cellIs" dxfId="70" priority="43" stopIfTrue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98DC-1EBE-4044-818F-87195DE8A25A}">
  <dimension ref="A1:AI520"/>
  <sheetViews>
    <sheetView zoomScale="85" zoomScaleNormal="85" workbookViewId="0">
      <pane xSplit="8" ySplit="16" topLeftCell="I17" activePane="bottomRight" state="frozen"/>
      <selection pane="topRight" activeCell="I1" sqref="I1"/>
      <selection pane="bottomLeft" activeCell="A17" sqref="A17"/>
      <selection pane="bottomRight" activeCell="B11" sqref="B11"/>
    </sheetView>
  </sheetViews>
  <sheetFormatPr defaultRowHeight="15" x14ac:dyDescent="0.25"/>
  <cols>
    <col min="1" max="1" width="7.42578125" customWidth="1"/>
    <col min="2" max="2" width="13" customWidth="1"/>
    <col min="3" max="3" width="7" customWidth="1"/>
    <col min="4" max="4" width="13" customWidth="1"/>
    <col min="5" max="5" width="10" customWidth="1"/>
    <col min="6" max="6" width="10.28515625" bestFit="1" customWidth="1"/>
    <col min="7" max="7" width="4.7109375" bestFit="1" customWidth="1"/>
    <col min="8" max="8" width="1.7109375" customWidth="1"/>
    <col min="9" max="9" width="9.5703125" bestFit="1" customWidth="1"/>
    <col min="10" max="10" width="9.85546875" customWidth="1"/>
    <col min="11" max="12" width="11.7109375" bestFit="1" customWidth="1"/>
    <col min="13" max="13" width="8.7109375" bestFit="1" customWidth="1"/>
    <col min="14" max="14" width="9.7109375" bestFit="1" customWidth="1"/>
    <col min="22" max="24" width="10.28515625" bestFit="1" customWidth="1"/>
    <col min="25" max="25" width="8.85546875" bestFit="1" customWidth="1"/>
    <col min="26" max="26" width="12.5703125" bestFit="1" customWidth="1"/>
    <col min="27" max="27" width="9.28515625" bestFit="1" customWidth="1"/>
    <col min="29" max="29" width="7.7109375" bestFit="1" customWidth="1"/>
    <col min="31" max="31" width="10.85546875" bestFit="1" customWidth="1"/>
    <col min="32" max="32" width="11.28515625" bestFit="1" customWidth="1"/>
    <col min="33" max="33" width="10.85546875" bestFit="1" customWidth="1"/>
    <col min="34" max="35" width="9.42578125" bestFit="1" customWidth="1"/>
  </cols>
  <sheetData>
    <row r="1" spans="1:35" x14ac:dyDescent="0.25">
      <c r="A1" s="116"/>
      <c r="B1" s="116"/>
      <c r="C1" s="116"/>
      <c r="D1" s="116"/>
      <c r="E1" s="116"/>
      <c r="H1" s="2"/>
      <c r="J1" t="s">
        <v>0</v>
      </c>
      <c r="Z1" s="3"/>
      <c r="AA1" s="3"/>
    </row>
    <row r="2" spans="1:35" x14ac:dyDescent="0.25">
      <c r="A2" s="117" t="s">
        <v>1124</v>
      </c>
      <c r="B2" s="116"/>
      <c r="C2" s="116"/>
      <c r="D2" s="116"/>
      <c r="E2" s="116"/>
      <c r="F2" s="5" t="s">
        <v>2</v>
      </c>
      <c r="G2" s="5" t="s">
        <v>3</v>
      </c>
      <c r="H2" s="6"/>
      <c r="I2" s="7">
        <f t="shared" ref="I2:Y2" si="0">SUMIF(I$17:I$514,"&gt;0")</f>
        <v>1.5</v>
      </c>
      <c r="J2" s="7">
        <f t="shared" si="0"/>
        <v>74.44</v>
      </c>
      <c r="K2" s="7">
        <f t="shared" si="0"/>
        <v>0</v>
      </c>
      <c r="L2" s="7">
        <f t="shared" si="0"/>
        <v>23.46</v>
      </c>
      <c r="M2" s="7">
        <f t="shared" si="0"/>
        <v>29.52</v>
      </c>
      <c r="N2" s="7">
        <f t="shared" si="0"/>
        <v>27.4</v>
      </c>
      <c r="O2" s="7">
        <f t="shared" si="0"/>
        <v>24</v>
      </c>
      <c r="P2" s="7">
        <f t="shared" si="0"/>
        <v>31.5</v>
      </c>
      <c r="Q2" s="7">
        <f t="shared" si="0"/>
        <v>31.9</v>
      </c>
      <c r="R2" s="7">
        <f t="shared" si="0"/>
        <v>24.5</v>
      </c>
      <c r="S2" s="7">
        <f t="shared" si="0"/>
        <v>25.66</v>
      </c>
      <c r="T2" s="7">
        <f t="shared" si="0"/>
        <v>26.79</v>
      </c>
      <c r="U2" s="7">
        <f t="shared" si="0"/>
        <v>28.67</v>
      </c>
      <c r="V2" s="7">
        <f t="shared" si="0"/>
        <v>20.8</v>
      </c>
      <c r="W2" s="7">
        <f t="shared" si="0"/>
        <v>27.83</v>
      </c>
      <c r="X2" s="7">
        <f t="shared" si="0"/>
        <v>27.259999999999998</v>
      </c>
      <c r="Y2" s="7">
        <f t="shared" si="0"/>
        <v>0</v>
      </c>
      <c r="Z2" s="8">
        <f>SUM(I2:Y2)</f>
        <v>425.23000000000008</v>
      </c>
    </row>
    <row r="3" spans="1:35" x14ac:dyDescent="0.25">
      <c r="A3" s="118" t="s">
        <v>4</v>
      </c>
      <c r="B3" s="116"/>
      <c r="C3" s="116"/>
      <c r="D3" s="116"/>
      <c r="E3" s="116"/>
      <c r="F3" s="5" t="s">
        <v>2</v>
      </c>
      <c r="G3" s="5" t="s">
        <v>5</v>
      </c>
      <c r="H3" s="6"/>
      <c r="I3" s="7">
        <f t="shared" ref="I3:Y3" si="1">SUMIF(I$17:I$514,"&lt;0")</f>
        <v>0</v>
      </c>
      <c r="J3" s="7">
        <f t="shared" si="1"/>
        <v>-0.72000000000000242</v>
      </c>
      <c r="K3" s="7">
        <f t="shared" si="1"/>
        <v>0</v>
      </c>
      <c r="L3" s="7">
        <f t="shared" si="1"/>
        <v>0</v>
      </c>
      <c r="M3" s="7">
        <f t="shared" si="1"/>
        <v>-2</v>
      </c>
      <c r="N3" s="7">
        <f t="shared" si="1"/>
        <v>-2.5</v>
      </c>
      <c r="O3" s="7">
        <f t="shared" si="1"/>
        <v>0</v>
      </c>
      <c r="P3" s="7">
        <f t="shared" si="1"/>
        <v>-3</v>
      </c>
      <c r="Q3" s="7">
        <f t="shared" si="1"/>
        <v>-1</v>
      </c>
      <c r="R3" s="7">
        <f t="shared" si="1"/>
        <v>-1</v>
      </c>
      <c r="S3" s="7">
        <f t="shared" si="1"/>
        <v>-2</v>
      </c>
      <c r="T3" s="7">
        <f t="shared" si="1"/>
        <v>-2.7999999999999989</v>
      </c>
      <c r="U3" s="7">
        <f t="shared" si="1"/>
        <v>-3</v>
      </c>
      <c r="V3" s="7">
        <f t="shared" si="1"/>
        <v>-6</v>
      </c>
      <c r="W3" s="7">
        <f t="shared" si="1"/>
        <v>-4.5</v>
      </c>
      <c r="X3" s="7">
        <f t="shared" si="1"/>
        <v>-1</v>
      </c>
      <c r="Y3" s="7">
        <f t="shared" si="1"/>
        <v>0</v>
      </c>
      <c r="Z3" s="8">
        <f>SUM(I3:Y3)</f>
        <v>-29.520000000000003</v>
      </c>
    </row>
    <row r="4" spans="1:35" x14ac:dyDescent="0.25">
      <c r="A4" s="117" t="s">
        <v>1125</v>
      </c>
      <c r="B4" s="116"/>
      <c r="C4" s="116"/>
      <c r="D4" s="116"/>
      <c r="E4" s="116"/>
      <c r="G4" s="10" t="s">
        <v>7</v>
      </c>
      <c r="H4" s="11"/>
      <c r="I4" s="12">
        <f t="shared" ref="I4:Y4" si="2">COUNTIF(I$17:I$514,"&lt;&gt;0")</f>
        <v>3</v>
      </c>
      <c r="J4" s="12">
        <f t="shared" si="2"/>
        <v>43</v>
      </c>
      <c r="K4" s="12">
        <f t="shared" si="2"/>
        <v>0</v>
      </c>
      <c r="L4" s="12">
        <f t="shared" si="2"/>
        <v>22</v>
      </c>
      <c r="M4" s="12">
        <f t="shared" si="2"/>
        <v>22</v>
      </c>
      <c r="N4" s="12">
        <f t="shared" si="2"/>
        <v>22</v>
      </c>
      <c r="O4" s="12">
        <f t="shared" si="2"/>
        <v>17</v>
      </c>
      <c r="P4" s="12">
        <f t="shared" si="2"/>
        <v>25</v>
      </c>
      <c r="Q4" s="12">
        <f t="shared" si="2"/>
        <v>21</v>
      </c>
      <c r="R4" s="12">
        <f t="shared" si="2"/>
        <v>21</v>
      </c>
      <c r="S4" s="12">
        <f t="shared" si="2"/>
        <v>22</v>
      </c>
      <c r="T4" s="12">
        <f t="shared" si="2"/>
        <v>24</v>
      </c>
      <c r="U4" s="12">
        <f t="shared" si="2"/>
        <v>33</v>
      </c>
      <c r="V4" s="12">
        <f t="shared" si="2"/>
        <v>24</v>
      </c>
      <c r="W4" s="12">
        <f t="shared" si="2"/>
        <v>30</v>
      </c>
      <c r="X4" s="12">
        <f t="shared" si="2"/>
        <v>29</v>
      </c>
      <c r="Y4" s="12">
        <f t="shared" si="2"/>
        <v>0</v>
      </c>
      <c r="Z4" s="13">
        <f>SUM(I4:Y4)</f>
        <v>358</v>
      </c>
    </row>
    <row r="5" spans="1:35" x14ac:dyDescent="0.25">
      <c r="A5" s="116"/>
      <c r="B5" s="116"/>
      <c r="C5" s="116"/>
      <c r="D5" s="116"/>
      <c r="E5" s="116"/>
      <c r="F5" s="14">
        <f>SUM(I5:Y5)</f>
        <v>329</v>
      </c>
      <c r="G5" s="15" t="s">
        <v>3</v>
      </c>
      <c r="H5" s="16"/>
      <c r="I5" s="17">
        <f t="shared" ref="I5:Y5" si="3">COUNTIF(I$17:I$514,"&gt;0")</f>
        <v>3</v>
      </c>
      <c r="J5" s="17">
        <f t="shared" si="3"/>
        <v>41</v>
      </c>
      <c r="K5" s="17">
        <f t="shared" si="3"/>
        <v>0</v>
      </c>
      <c r="L5" s="17">
        <f t="shared" si="3"/>
        <v>22</v>
      </c>
      <c r="M5" s="17">
        <f t="shared" si="3"/>
        <v>20</v>
      </c>
      <c r="N5" s="17">
        <f t="shared" si="3"/>
        <v>20</v>
      </c>
      <c r="O5" s="17">
        <f t="shared" si="3"/>
        <v>17</v>
      </c>
      <c r="P5" s="17">
        <f t="shared" si="3"/>
        <v>23</v>
      </c>
      <c r="Q5" s="17">
        <f t="shared" si="3"/>
        <v>20</v>
      </c>
      <c r="R5" s="17">
        <f t="shared" si="3"/>
        <v>20</v>
      </c>
      <c r="S5" s="17">
        <f t="shared" si="3"/>
        <v>20</v>
      </c>
      <c r="T5" s="17">
        <f t="shared" si="3"/>
        <v>21</v>
      </c>
      <c r="U5" s="17">
        <f t="shared" si="3"/>
        <v>30</v>
      </c>
      <c r="V5" s="17">
        <f t="shared" si="3"/>
        <v>19</v>
      </c>
      <c r="W5" s="17">
        <f t="shared" si="3"/>
        <v>25</v>
      </c>
      <c r="X5" s="17">
        <f t="shared" si="3"/>
        <v>28</v>
      </c>
      <c r="Y5" s="17">
        <f t="shared" si="3"/>
        <v>0</v>
      </c>
      <c r="Z5" t="s">
        <v>8</v>
      </c>
    </row>
    <row r="6" spans="1:35" x14ac:dyDescent="0.25">
      <c r="A6" s="116"/>
      <c r="B6" s="117"/>
      <c r="C6" s="116"/>
      <c r="D6" s="116"/>
      <c r="E6" s="116"/>
      <c r="F6" s="14">
        <f>SUM(I6:Y6)</f>
        <v>29</v>
      </c>
      <c r="G6" s="15" t="s">
        <v>5</v>
      </c>
      <c r="H6" s="16"/>
      <c r="I6" s="17">
        <f t="shared" ref="I6:Y6" si="4">COUNTIF(I$17:I$514,"&lt;0")</f>
        <v>0</v>
      </c>
      <c r="J6" s="17">
        <f t="shared" si="4"/>
        <v>2</v>
      </c>
      <c r="K6" s="17">
        <f t="shared" si="4"/>
        <v>0</v>
      </c>
      <c r="L6" s="17">
        <f t="shared" si="4"/>
        <v>0</v>
      </c>
      <c r="M6" s="17">
        <f t="shared" si="4"/>
        <v>2</v>
      </c>
      <c r="N6" s="17">
        <f t="shared" si="4"/>
        <v>2</v>
      </c>
      <c r="O6" s="17">
        <f t="shared" si="4"/>
        <v>0</v>
      </c>
      <c r="P6" s="17">
        <f t="shared" si="4"/>
        <v>2</v>
      </c>
      <c r="Q6" s="17">
        <f t="shared" si="4"/>
        <v>1</v>
      </c>
      <c r="R6" s="17">
        <f t="shared" si="4"/>
        <v>1</v>
      </c>
      <c r="S6" s="17">
        <f t="shared" si="4"/>
        <v>2</v>
      </c>
      <c r="T6" s="17">
        <f t="shared" si="4"/>
        <v>3</v>
      </c>
      <c r="U6" s="17">
        <f t="shared" si="4"/>
        <v>3</v>
      </c>
      <c r="V6" s="17">
        <f t="shared" si="4"/>
        <v>5</v>
      </c>
      <c r="W6" s="17">
        <f t="shared" si="4"/>
        <v>5</v>
      </c>
      <c r="X6" s="17">
        <f t="shared" si="4"/>
        <v>1</v>
      </c>
      <c r="Y6" s="17">
        <f t="shared" si="4"/>
        <v>0</v>
      </c>
      <c r="Z6" s="18"/>
      <c r="AA6" s="18"/>
    </row>
    <row r="7" spans="1:35" x14ac:dyDescent="0.25">
      <c r="A7" s="116"/>
      <c r="B7" s="116"/>
      <c r="C7" s="116"/>
      <c r="D7" s="116"/>
      <c r="E7" s="116"/>
      <c r="G7" s="15"/>
      <c r="H7" s="16"/>
      <c r="I7" s="19">
        <v>15</v>
      </c>
      <c r="J7" s="20">
        <v>19</v>
      </c>
      <c r="K7" s="20">
        <v>18</v>
      </c>
      <c r="L7" s="20">
        <v>17</v>
      </c>
      <c r="M7" s="20">
        <v>2</v>
      </c>
      <c r="N7" s="20">
        <v>3</v>
      </c>
      <c r="O7" s="20">
        <v>4</v>
      </c>
      <c r="P7" s="20">
        <v>5</v>
      </c>
      <c r="Q7" s="20">
        <v>6</v>
      </c>
      <c r="R7" s="20">
        <v>7</v>
      </c>
      <c r="S7" s="20">
        <v>8</v>
      </c>
      <c r="T7" s="20">
        <v>9</v>
      </c>
      <c r="U7" s="20">
        <v>10</v>
      </c>
      <c r="V7" s="20">
        <v>11</v>
      </c>
      <c r="W7" s="20">
        <v>12</v>
      </c>
      <c r="X7" s="20">
        <v>13</v>
      </c>
      <c r="Y7" s="21">
        <v>14</v>
      </c>
      <c r="Z7" s="18"/>
      <c r="AA7" s="18"/>
    </row>
    <row r="8" spans="1:35" x14ac:dyDescent="0.25">
      <c r="A8" s="116"/>
      <c r="B8" s="116"/>
      <c r="C8" s="116"/>
      <c r="D8" s="116"/>
      <c r="E8" s="116"/>
      <c r="G8" s="15" t="s">
        <v>9</v>
      </c>
      <c r="H8" s="16"/>
      <c r="I8" s="22">
        <f t="shared" ref="I8:Y8" si="5">MAX(I$17:I$514)</f>
        <v>0.5</v>
      </c>
      <c r="J8" s="22">
        <f t="shared" si="5"/>
        <v>9</v>
      </c>
      <c r="K8" s="22">
        <f t="shared" si="5"/>
        <v>0</v>
      </c>
      <c r="L8" s="22">
        <f t="shared" si="5"/>
        <v>6</v>
      </c>
      <c r="M8" s="22">
        <f t="shared" si="5"/>
        <v>5</v>
      </c>
      <c r="N8" s="22">
        <f t="shared" si="5"/>
        <v>5</v>
      </c>
      <c r="O8" s="22">
        <f t="shared" si="5"/>
        <v>3</v>
      </c>
      <c r="P8" s="22">
        <f t="shared" si="5"/>
        <v>7</v>
      </c>
      <c r="Q8" s="22">
        <f t="shared" si="5"/>
        <v>4</v>
      </c>
      <c r="R8" s="22">
        <f t="shared" si="5"/>
        <v>4</v>
      </c>
      <c r="S8" s="22">
        <f t="shared" si="5"/>
        <v>3</v>
      </c>
      <c r="T8" s="22">
        <f t="shared" si="5"/>
        <v>4</v>
      </c>
      <c r="U8" s="22">
        <f t="shared" si="5"/>
        <v>2</v>
      </c>
      <c r="V8" s="22">
        <f t="shared" si="5"/>
        <v>4</v>
      </c>
      <c r="W8" s="22">
        <f t="shared" si="5"/>
        <v>2</v>
      </c>
      <c r="X8" s="22">
        <f t="shared" si="5"/>
        <v>3</v>
      </c>
      <c r="Y8" s="22">
        <f t="shared" si="5"/>
        <v>0</v>
      </c>
      <c r="AA8" s="23"/>
    </row>
    <row r="9" spans="1:35" x14ac:dyDescent="0.25">
      <c r="A9" s="116"/>
      <c r="B9" s="116"/>
      <c r="C9" s="116"/>
      <c r="D9" s="116"/>
      <c r="E9" s="116"/>
      <c r="G9" s="15" t="s">
        <v>10</v>
      </c>
      <c r="H9" s="16"/>
      <c r="I9" s="22">
        <f t="shared" ref="I9:Y9" si="6">MIN(I$17:I$514)</f>
        <v>0</v>
      </c>
      <c r="J9" s="22">
        <f t="shared" si="6"/>
        <v>-0.67000000000000171</v>
      </c>
      <c r="K9" s="22">
        <f t="shared" si="6"/>
        <v>0</v>
      </c>
      <c r="L9" s="22">
        <f t="shared" si="6"/>
        <v>0</v>
      </c>
      <c r="M9" s="22">
        <f t="shared" si="6"/>
        <v>-1</v>
      </c>
      <c r="N9" s="22">
        <f t="shared" si="6"/>
        <v>-2</v>
      </c>
      <c r="O9" s="22">
        <f t="shared" si="6"/>
        <v>0</v>
      </c>
      <c r="P9" s="22">
        <f t="shared" si="6"/>
        <v>-2</v>
      </c>
      <c r="Q9" s="22">
        <f t="shared" si="6"/>
        <v>-1</v>
      </c>
      <c r="R9" s="22">
        <f t="shared" si="6"/>
        <v>-1</v>
      </c>
      <c r="S9" s="22">
        <f t="shared" si="6"/>
        <v>-1</v>
      </c>
      <c r="T9" s="22">
        <f t="shared" si="6"/>
        <v>-1</v>
      </c>
      <c r="U9" s="22">
        <f t="shared" si="6"/>
        <v>-1</v>
      </c>
      <c r="V9" s="22">
        <f t="shared" si="6"/>
        <v>-2</v>
      </c>
      <c r="W9" s="22">
        <f t="shared" si="6"/>
        <v>-1</v>
      </c>
      <c r="X9" s="22">
        <f t="shared" si="6"/>
        <v>-1</v>
      </c>
      <c r="Y9" s="22">
        <f t="shared" si="6"/>
        <v>0</v>
      </c>
      <c r="AA9" s="24" t="s">
        <v>11</v>
      </c>
    </row>
    <row r="10" spans="1:35" x14ac:dyDescent="0.25">
      <c r="A10" s="116"/>
      <c r="B10" s="116"/>
      <c r="C10" s="116"/>
      <c r="D10" s="116"/>
      <c r="E10" s="116"/>
      <c r="H10" s="16"/>
      <c r="I10" s="25" t="s">
        <v>12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6" t="s">
        <v>13</v>
      </c>
      <c r="Z10" s="27"/>
      <c r="AA10" s="28"/>
    </row>
    <row r="11" spans="1:35" x14ac:dyDescent="0.25">
      <c r="A11" s="116"/>
      <c r="B11" s="116"/>
      <c r="C11" s="116"/>
      <c r="D11" s="116"/>
      <c r="E11" s="116"/>
      <c r="H11" s="16"/>
      <c r="I11" s="29" t="s">
        <v>14</v>
      </c>
      <c r="J11" s="29" t="s">
        <v>15</v>
      </c>
      <c r="K11" s="29" t="s">
        <v>16</v>
      </c>
      <c r="L11" s="29" t="s">
        <v>16</v>
      </c>
      <c r="M11" s="29" t="s">
        <v>17</v>
      </c>
      <c r="N11" s="29" t="s">
        <v>18</v>
      </c>
      <c r="O11" s="29" t="s">
        <v>19</v>
      </c>
      <c r="P11" s="29" t="s">
        <v>20</v>
      </c>
      <c r="Q11" s="29" t="s">
        <v>21</v>
      </c>
      <c r="R11" s="29" t="s">
        <v>22</v>
      </c>
      <c r="S11" s="29" t="s">
        <v>23</v>
      </c>
      <c r="T11" s="29" t="s">
        <v>24</v>
      </c>
      <c r="U11" s="29" t="s">
        <v>25</v>
      </c>
      <c r="V11" s="29" t="s">
        <v>26</v>
      </c>
      <c r="W11" s="29" t="s">
        <v>27</v>
      </c>
      <c r="X11" s="29" t="s">
        <v>28</v>
      </c>
      <c r="Y11" s="30" t="s">
        <v>29</v>
      </c>
      <c r="Z11" s="31" t="s">
        <v>2</v>
      </c>
      <c r="AA11" s="28"/>
    </row>
    <row r="12" spans="1:35" x14ac:dyDescent="0.25">
      <c r="A12" s="116"/>
      <c r="B12" s="116"/>
      <c r="C12" s="116"/>
      <c r="D12" s="116"/>
      <c r="E12" s="116"/>
      <c r="H12" s="16"/>
      <c r="I12" s="32" t="s">
        <v>30</v>
      </c>
      <c r="J12" s="32"/>
      <c r="K12" s="32" t="s">
        <v>31</v>
      </c>
      <c r="L12" s="32" t="s">
        <v>32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 t="s">
        <v>33</v>
      </c>
      <c r="Z12" s="34"/>
      <c r="AA12" s="35"/>
    </row>
    <row r="13" spans="1:35" ht="15.75" thickBot="1" x14ac:dyDescent="0.3">
      <c r="A13" s="36" t="s">
        <v>34</v>
      </c>
      <c r="B13" s="36" t="s">
        <v>35</v>
      </c>
      <c r="C13" s="36" t="s">
        <v>36</v>
      </c>
      <c r="D13" s="36" t="s">
        <v>37</v>
      </c>
      <c r="E13" s="36" t="s">
        <v>38</v>
      </c>
      <c r="F13" s="36" t="s">
        <v>39</v>
      </c>
      <c r="G13" s="36" t="s">
        <v>40</v>
      </c>
      <c r="H13" s="16"/>
      <c r="I13" s="37">
        <f t="shared" ref="I13:AA13" si="7">I515</f>
        <v>1.5</v>
      </c>
      <c r="J13" s="37">
        <f t="shared" si="7"/>
        <v>73.72</v>
      </c>
      <c r="K13" s="37">
        <f t="shared" si="7"/>
        <v>0</v>
      </c>
      <c r="L13" s="37">
        <f t="shared" si="7"/>
        <v>23.46</v>
      </c>
      <c r="M13" s="37">
        <f t="shared" si="7"/>
        <v>27.52</v>
      </c>
      <c r="N13" s="37">
        <f t="shared" si="7"/>
        <v>24.9</v>
      </c>
      <c r="O13" s="37">
        <f t="shared" si="7"/>
        <v>24</v>
      </c>
      <c r="P13" s="37">
        <f t="shared" si="7"/>
        <v>28.5</v>
      </c>
      <c r="Q13" s="37">
        <f t="shared" si="7"/>
        <v>30.9</v>
      </c>
      <c r="R13" s="37">
        <f t="shared" si="7"/>
        <v>23.5</v>
      </c>
      <c r="S13" s="37">
        <f t="shared" si="7"/>
        <v>23.66</v>
      </c>
      <c r="T13" s="37">
        <f t="shared" si="7"/>
        <v>23.990000000000002</v>
      </c>
      <c r="U13" s="37">
        <f t="shared" si="7"/>
        <v>25.67</v>
      </c>
      <c r="V13" s="37">
        <f t="shared" si="7"/>
        <v>14.8</v>
      </c>
      <c r="W13" s="37">
        <f t="shared" si="7"/>
        <v>23.33</v>
      </c>
      <c r="X13" s="37">
        <f t="shared" si="7"/>
        <v>26.259999999999998</v>
      </c>
      <c r="Y13" s="37">
        <f t="shared" si="7"/>
        <v>0</v>
      </c>
      <c r="Z13" s="38">
        <f t="shared" si="7"/>
        <v>395.71000000000004</v>
      </c>
      <c r="AA13" s="39">
        <f t="shared" si="7"/>
        <v>358</v>
      </c>
    </row>
    <row r="14" spans="1:35" ht="15.75" thickTop="1" x14ac:dyDescent="0.25">
      <c r="A14" s="40"/>
      <c r="B14" s="40"/>
      <c r="C14" s="40"/>
      <c r="D14" s="40"/>
      <c r="E14" s="40"/>
      <c r="F14" s="40"/>
      <c r="G14" s="40"/>
      <c r="H14" s="41"/>
      <c r="I14" s="42" t="s">
        <v>41</v>
      </c>
      <c r="J14" s="42" t="s">
        <v>42</v>
      </c>
      <c r="K14" s="42" t="s">
        <v>43</v>
      </c>
      <c r="L14" s="42" t="s">
        <v>44</v>
      </c>
      <c r="M14" s="42">
        <v>1</v>
      </c>
      <c r="N14" s="42">
        <v>2</v>
      </c>
      <c r="O14" s="42">
        <v>3</v>
      </c>
      <c r="P14" s="42">
        <v>4</v>
      </c>
      <c r="Q14" s="42">
        <v>5</v>
      </c>
      <c r="R14" s="42">
        <v>6</v>
      </c>
      <c r="S14" s="42">
        <v>7</v>
      </c>
      <c r="T14" s="42">
        <v>8</v>
      </c>
      <c r="U14" s="42">
        <v>9</v>
      </c>
      <c r="V14" s="42">
        <v>10</v>
      </c>
      <c r="W14" s="42">
        <v>11</v>
      </c>
      <c r="X14" s="42">
        <v>12</v>
      </c>
      <c r="Y14" s="42" t="s">
        <v>45</v>
      </c>
      <c r="Z14" s="43"/>
      <c r="AA14" s="43"/>
    </row>
    <row r="15" spans="1:35" x14ac:dyDescent="0.25">
      <c r="H15" s="16"/>
      <c r="I15" s="44">
        <v>0</v>
      </c>
      <c r="J15" s="44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6">
        <v>0</v>
      </c>
      <c r="AA15" s="47">
        <f>COUNTIF($I15:$Y15,"&lt;&gt;0")</f>
        <v>0</v>
      </c>
      <c r="AF15" s="48" t="s">
        <v>46</v>
      </c>
      <c r="AG15" s="48" t="s">
        <v>47</v>
      </c>
    </row>
    <row r="16" spans="1:35" ht="15.75" thickBot="1" x14ac:dyDescent="0.3">
      <c r="A16" s="49">
        <v>1</v>
      </c>
      <c r="B16" s="49">
        <f>A16+1</f>
        <v>2</v>
      </c>
      <c r="C16" s="49">
        <f t="shared" ref="C16:H16" si="8">B16+1</f>
        <v>3</v>
      </c>
      <c r="D16" s="49">
        <f t="shared" si="8"/>
        <v>4</v>
      </c>
      <c r="E16" s="49">
        <f t="shared" si="8"/>
        <v>5</v>
      </c>
      <c r="F16" s="49">
        <f t="shared" si="8"/>
        <v>6</v>
      </c>
      <c r="G16" s="49">
        <f t="shared" si="8"/>
        <v>7</v>
      </c>
      <c r="H16" s="49">
        <f t="shared" si="8"/>
        <v>8</v>
      </c>
      <c r="I16" s="43">
        <f t="shared" ref="I16:AA16" si="9">+H16+1</f>
        <v>9</v>
      </c>
      <c r="J16" s="43">
        <f t="shared" si="9"/>
        <v>10</v>
      </c>
      <c r="K16" s="43">
        <f t="shared" si="9"/>
        <v>11</v>
      </c>
      <c r="L16" s="43">
        <f t="shared" si="9"/>
        <v>12</v>
      </c>
      <c r="M16" s="43">
        <f t="shared" si="9"/>
        <v>13</v>
      </c>
      <c r="N16" s="43">
        <f t="shared" si="9"/>
        <v>14</v>
      </c>
      <c r="O16" s="43">
        <f t="shared" si="9"/>
        <v>15</v>
      </c>
      <c r="P16" s="43">
        <f t="shared" si="9"/>
        <v>16</v>
      </c>
      <c r="Q16" s="43">
        <f t="shared" si="9"/>
        <v>17</v>
      </c>
      <c r="R16" s="43">
        <f t="shared" si="9"/>
        <v>18</v>
      </c>
      <c r="S16" s="43">
        <f t="shared" si="9"/>
        <v>19</v>
      </c>
      <c r="T16" s="43">
        <f t="shared" si="9"/>
        <v>20</v>
      </c>
      <c r="U16" s="43">
        <f t="shared" si="9"/>
        <v>21</v>
      </c>
      <c r="V16" s="43">
        <f t="shared" si="9"/>
        <v>22</v>
      </c>
      <c r="W16" s="43">
        <f t="shared" si="9"/>
        <v>23</v>
      </c>
      <c r="X16" s="43">
        <f t="shared" si="9"/>
        <v>24</v>
      </c>
      <c r="Y16" s="43">
        <f t="shared" si="9"/>
        <v>25</v>
      </c>
      <c r="Z16" s="43">
        <f t="shared" si="9"/>
        <v>26</v>
      </c>
      <c r="AA16" s="50">
        <f t="shared" si="9"/>
        <v>27</v>
      </c>
      <c r="AB16" s="51" t="s">
        <v>48</v>
      </c>
      <c r="AE16" s="52">
        <f>SUM(AE17:AE67)</f>
        <v>395.71000000000004</v>
      </c>
      <c r="AF16" s="52">
        <f>SUM(AF17:AF68)</f>
        <v>36488.619999999995</v>
      </c>
      <c r="AG16" s="52">
        <f>SUM(AG17:AG68)</f>
        <v>36092.909999999989</v>
      </c>
      <c r="AI16" s="53"/>
    </row>
    <row r="17" spans="1:33" ht="15.75" thickBot="1" x14ac:dyDescent="0.3">
      <c r="A17" s="54" t="s">
        <v>49</v>
      </c>
      <c r="B17" s="55" t="s">
        <v>50</v>
      </c>
      <c r="C17" s="56" t="s">
        <v>49</v>
      </c>
      <c r="D17" s="57" t="s">
        <v>50</v>
      </c>
      <c r="E17" s="58" t="s">
        <v>51</v>
      </c>
      <c r="F17" s="59" t="s">
        <v>52</v>
      </c>
      <c r="G17" s="60">
        <v>1</v>
      </c>
      <c r="H17" s="16"/>
      <c r="I17" s="61">
        <v>0</v>
      </c>
      <c r="J17" s="44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6">
        <v>0</v>
      </c>
      <c r="AA17" s="47">
        <f t="shared" ref="AA17:AA80" si="10">COUNTIF($I17:$Y17,"&lt;&gt;0")</f>
        <v>0</v>
      </c>
      <c r="AC17" s="62">
        <f>ROUND(AF17/AG17,3)-1</f>
        <v>0</v>
      </c>
      <c r="AD17" s="60">
        <v>1</v>
      </c>
      <c r="AE17" s="52">
        <f t="shared" ref="AE17:AE68" si="11">SUMIF($G$17:$G$514,AD17,$Z$17:$Z$514)</f>
        <v>0</v>
      </c>
      <c r="AF17" s="52">
        <v>473.19</v>
      </c>
      <c r="AG17" s="52">
        <v>473.19</v>
      </c>
    </row>
    <row r="18" spans="1:33" ht="12.75" customHeight="1" x14ac:dyDescent="0.25">
      <c r="A18" t="s">
        <v>53</v>
      </c>
      <c r="B18" t="s">
        <v>54</v>
      </c>
      <c r="C18" s="63" t="s">
        <v>53</v>
      </c>
      <c r="D18" s="64" t="s">
        <v>54</v>
      </c>
      <c r="E18" s="65" t="s">
        <v>55</v>
      </c>
      <c r="F18" s="63" t="s">
        <v>52</v>
      </c>
      <c r="G18" s="66">
        <v>1</v>
      </c>
      <c r="H18" s="16"/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6">
        <v>0</v>
      </c>
      <c r="AA18" s="47">
        <f t="shared" si="10"/>
        <v>0</v>
      </c>
      <c r="AC18" s="62">
        <f t="shared" ref="AC18:AC68" si="12">ROUND(AF18/AG18,3)-1</f>
        <v>0</v>
      </c>
      <c r="AD18" s="60">
        <v>2</v>
      </c>
      <c r="AE18" s="52">
        <f t="shared" si="11"/>
        <v>0</v>
      </c>
      <c r="AF18" s="52">
        <v>313.3</v>
      </c>
      <c r="AG18" s="52">
        <v>313.3</v>
      </c>
    </row>
    <row r="19" spans="1:33" ht="12.75" customHeight="1" x14ac:dyDescent="0.25">
      <c r="A19" s="54" t="s">
        <v>56</v>
      </c>
      <c r="B19" s="55" t="s">
        <v>57</v>
      </c>
      <c r="C19" s="56" t="s">
        <v>56</v>
      </c>
      <c r="D19" s="57" t="s">
        <v>57</v>
      </c>
      <c r="E19" s="58" t="s">
        <v>58</v>
      </c>
      <c r="F19" s="59" t="s">
        <v>52</v>
      </c>
      <c r="G19" s="60">
        <v>1</v>
      </c>
      <c r="H19" s="16"/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6">
        <v>0</v>
      </c>
      <c r="AA19" s="47">
        <f t="shared" si="10"/>
        <v>0</v>
      </c>
      <c r="AC19" s="62">
        <f t="shared" si="12"/>
        <v>2.9999999999998916E-3</v>
      </c>
      <c r="AD19" s="60">
        <v>3</v>
      </c>
      <c r="AE19" s="52">
        <f t="shared" si="11"/>
        <v>1.9900000000000375</v>
      </c>
      <c r="AF19" s="52">
        <v>628.75</v>
      </c>
      <c r="AG19" s="52">
        <v>626.7600000000001</v>
      </c>
    </row>
    <row r="20" spans="1:33" ht="12.75" customHeight="1" x14ac:dyDescent="0.25">
      <c r="A20" s="54" t="s">
        <v>59</v>
      </c>
      <c r="B20" s="55" t="s">
        <v>60</v>
      </c>
      <c r="C20" s="56" t="s">
        <v>59</v>
      </c>
      <c r="D20" s="57" t="s">
        <v>60</v>
      </c>
      <c r="E20" s="58" t="s">
        <v>61</v>
      </c>
      <c r="F20" s="59" t="s">
        <v>52</v>
      </c>
      <c r="G20" s="60">
        <v>1</v>
      </c>
      <c r="H20" s="16"/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6">
        <v>0</v>
      </c>
      <c r="AA20" s="47">
        <f t="shared" si="10"/>
        <v>0</v>
      </c>
      <c r="AC20" s="62">
        <f t="shared" si="12"/>
        <v>4.9999999999998934E-3</v>
      </c>
      <c r="AD20" s="60">
        <v>4</v>
      </c>
      <c r="AE20" s="52">
        <f t="shared" si="11"/>
        <v>3.3299999999999983</v>
      </c>
      <c r="AF20" s="52">
        <v>684.9799999999999</v>
      </c>
      <c r="AG20" s="52">
        <v>681.65</v>
      </c>
    </row>
    <row r="21" spans="1:33" ht="12.75" customHeight="1" x14ac:dyDescent="0.25">
      <c r="A21" s="67" t="s">
        <v>49</v>
      </c>
      <c r="B21" s="68" t="s">
        <v>50</v>
      </c>
      <c r="C21" s="69" t="s">
        <v>62</v>
      </c>
      <c r="D21" s="70" t="s">
        <v>63</v>
      </c>
      <c r="E21" s="71" t="s">
        <v>64</v>
      </c>
      <c r="F21" s="72" t="s">
        <v>52</v>
      </c>
      <c r="G21" s="73">
        <v>1</v>
      </c>
      <c r="H21" s="40"/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46">
        <v>0</v>
      </c>
      <c r="AA21" s="47">
        <f t="shared" si="10"/>
        <v>0</v>
      </c>
      <c r="AC21" s="62">
        <f t="shared" si="12"/>
        <v>2.0999999999999908E-2</v>
      </c>
      <c r="AD21" s="60">
        <v>5</v>
      </c>
      <c r="AE21" s="52">
        <f t="shared" si="11"/>
        <v>47.500000000000014</v>
      </c>
      <c r="AF21" s="52">
        <v>2358.67</v>
      </c>
      <c r="AG21" s="52">
        <v>2311.17</v>
      </c>
    </row>
    <row r="22" spans="1:33" ht="12.75" customHeight="1" x14ac:dyDescent="0.25">
      <c r="A22" s="67" t="s">
        <v>53</v>
      </c>
      <c r="B22" s="68" t="s">
        <v>54</v>
      </c>
      <c r="C22" s="69" t="s">
        <v>62</v>
      </c>
      <c r="D22" s="70" t="s">
        <v>63</v>
      </c>
      <c r="E22" s="71" t="s">
        <v>65</v>
      </c>
      <c r="F22" s="72" t="s">
        <v>52</v>
      </c>
      <c r="G22" s="73">
        <v>1</v>
      </c>
      <c r="H22" s="40"/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46">
        <v>0</v>
      </c>
      <c r="AA22" s="47">
        <f t="shared" si="10"/>
        <v>0</v>
      </c>
      <c r="AC22" s="62">
        <f t="shared" si="12"/>
        <v>0</v>
      </c>
      <c r="AD22" s="60">
        <v>6</v>
      </c>
      <c r="AE22" s="52">
        <f t="shared" si="11"/>
        <v>0</v>
      </c>
      <c r="AF22" s="52">
        <v>793.18</v>
      </c>
      <c r="AG22" s="52">
        <v>793.18</v>
      </c>
    </row>
    <row r="23" spans="1:33" ht="12.75" customHeight="1" x14ac:dyDescent="0.25">
      <c r="A23" s="75" t="s">
        <v>56</v>
      </c>
      <c r="B23" s="75" t="s">
        <v>57</v>
      </c>
      <c r="C23" s="76" t="s">
        <v>62</v>
      </c>
      <c r="D23" s="77" t="s">
        <v>63</v>
      </c>
      <c r="E23" s="78" t="s">
        <v>66</v>
      </c>
      <c r="F23" s="79" t="s">
        <v>52</v>
      </c>
      <c r="G23" s="80">
        <v>1</v>
      </c>
      <c r="H23" s="40"/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46">
        <v>0</v>
      </c>
      <c r="AA23" s="47">
        <f t="shared" si="10"/>
        <v>0</v>
      </c>
      <c r="AC23" s="62">
        <f t="shared" si="12"/>
        <v>2.0000000000000018E-3</v>
      </c>
      <c r="AD23" s="60">
        <v>7</v>
      </c>
      <c r="AE23" s="52">
        <f t="shared" si="11"/>
        <v>1.8199999999999363</v>
      </c>
      <c r="AF23" s="52">
        <v>760.43000000000006</v>
      </c>
      <c r="AG23" s="52">
        <v>758.61000000000013</v>
      </c>
    </row>
    <row r="24" spans="1:33" ht="12.75" customHeight="1" x14ac:dyDescent="0.25">
      <c r="A24" s="67" t="s">
        <v>59</v>
      </c>
      <c r="B24" s="68" t="s">
        <v>60</v>
      </c>
      <c r="C24" s="69" t="s">
        <v>62</v>
      </c>
      <c r="D24" s="70" t="s">
        <v>63</v>
      </c>
      <c r="E24" s="71" t="s">
        <v>67</v>
      </c>
      <c r="F24" s="72" t="s">
        <v>52</v>
      </c>
      <c r="G24" s="73">
        <v>1</v>
      </c>
      <c r="H24" s="40"/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46">
        <v>0</v>
      </c>
      <c r="AA24" s="47">
        <f t="shared" si="10"/>
        <v>0</v>
      </c>
      <c r="AC24" s="62">
        <f t="shared" si="12"/>
        <v>-6.0000000000000053E-3</v>
      </c>
      <c r="AD24" s="60">
        <v>9</v>
      </c>
      <c r="AE24" s="52">
        <f t="shared" si="11"/>
        <v>-4.5</v>
      </c>
      <c r="AF24" s="52">
        <v>712.51</v>
      </c>
      <c r="AG24" s="52">
        <v>717.01</v>
      </c>
    </row>
    <row r="25" spans="1:33" ht="12.75" customHeight="1" x14ac:dyDescent="0.25">
      <c r="A25" s="54" t="s">
        <v>68</v>
      </c>
      <c r="B25" s="55" t="s">
        <v>52</v>
      </c>
      <c r="C25" s="56" t="s">
        <v>68</v>
      </c>
      <c r="D25" s="57" t="s">
        <v>52</v>
      </c>
      <c r="E25" s="81" t="s">
        <v>69</v>
      </c>
      <c r="F25" s="59" t="s">
        <v>52</v>
      </c>
      <c r="G25" s="60">
        <v>2</v>
      </c>
      <c r="H25" s="16"/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6">
        <v>0</v>
      </c>
      <c r="AA25" s="47">
        <f t="shared" si="10"/>
        <v>0</v>
      </c>
      <c r="AC25" s="62">
        <f t="shared" si="12"/>
        <v>0</v>
      </c>
      <c r="AD25" s="60">
        <v>10</v>
      </c>
      <c r="AE25" s="52">
        <f t="shared" si="11"/>
        <v>0</v>
      </c>
      <c r="AF25" s="52">
        <v>622.30999999999995</v>
      </c>
      <c r="AG25" s="52">
        <v>622.30999999999995</v>
      </c>
    </row>
    <row r="26" spans="1:33" ht="12.75" customHeight="1" x14ac:dyDescent="0.25">
      <c r="A26" s="54" t="s">
        <v>70</v>
      </c>
      <c r="B26" s="55" t="s">
        <v>71</v>
      </c>
      <c r="C26" s="56" t="s">
        <v>70</v>
      </c>
      <c r="D26" s="57" t="s">
        <v>71</v>
      </c>
      <c r="E26" s="81" t="s">
        <v>72</v>
      </c>
      <c r="F26" s="59" t="s">
        <v>52</v>
      </c>
      <c r="G26" s="60">
        <v>2</v>
      </c>
      <c r="H26" s="16"/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6">
        <v>0</v>
      </c>
      <c r="AA26" s="47">
        <f t="shared" si="10"/>
        <v>0</v>
      </c>
      <c r="AC26" s="62">
        <f t="shared" si="12"/>
        <v>0</v>
      </c>
      <c r="AD26" s="60">
        <v>11</v>
      </c>
      <c r="AE26" s="52">
        <f t="shared" si="11"/>
        <v>0</v>
      </c>
      <c r="AF26" s="52">
        <v>626.34999999999991</v>
      </c>
      <c r="AG26" s="52">
        <v>626.34999999999991</v>
      </c>
    </row>
    <row r="27" spans="1:33" ht="12.75" customHeight="1" x14ac:dyDescent="0.25">
      <c r="A27" s="54" t="s">
        <v>73</v>
      </c>
      <c r="B27" s="55" t="s">
        <v>74</v>
      </c>
      <c r="C27" s="56" t="s">
        <v>73</v>
      </c>
      <c r="D27" s="57" t="s">
        <v>74</v>
      </c>
      <c r="E27" s="81" t="s">
        <v>75</v>
      </c>
      <c r="F27" s="59" t="s">
        <v>52</v>
      </c>
      <c r="G27" s="60">
        <v>2</v>
      </c>
      <c r="H27" s="16"/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6">
        <v>0</v>
      </c>
      <c r="AA27" s="47">
        <f t="shared" si="10"/>
        <v>0</v>
      </c>
      <c r="AC27" s="62">
        <f t="shared" si="12"/>
        <v>2.4000000000000021E-2</v>
      </c>
      <c r="AD27" s="60">
        <v>12</v>
      </c>
      <c r="AE27" s="52">
        <f t="shared" si="11"/>
        <v>10.200000000000003</v>
      </c>
      <c r="AF27" s="52">
        <v>428.93000000000006</v>
      </c>
      <c r="AG27" s="52">
        <v>418.73</v>
      </c>
    </row>
    <row r="28" spans="1:33" ht="12.75" customHeight="1" x14ac:dyDescent="0.25">
      <c r="A28" s="54" t="s">
        <v>76</v>
      </c>
      <c r="B28" s="55" t="s">
        <v>77</v>
      </c>
      <c r="C28" s="56" t="s">
        <v>76</v>
      </c>
      <c r="D28" s="57" t="s">
        <v>78</v>
      </c>
      <c r="E28" s="81" t="s">
        <v>79</v>
      </c>
      <c r="F28" s="59" t="s">
        <v>52</v>
      </c>
      <c r="G28" s="60">
        <v>2</v>
      </c>
      <c r="H28" s="16"/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6">
        <v>0</v>
      </c>
      <c r="AA28" s="47">
        <f t="shared" si="10"/>
        <v>0</v>
      </c>
      <c r="AC28" s="62">
        <f t="shared" si="12"/>
        <v>0</v>
      </c>
      <c r="AD28" s="60">
        <v>14</v>
      </c>
      <c r="AE28" s="52">
        <f t="shared" si="11"/>
        <v>0.19999999999998863</v>
      </c>
      <c r="AF28" s="52">
        <v>812.16000000000008</v>
      </c>
      <c r="AG28" s="52">
        <v>811.96</v>
      </c>
    </row>
    <row r="29" spans="1:33" ht="12.75" customHeight="1" x14ac:dyDescent="0.25">
      <c r="A29" s="54" t="s">
        <v>80</v>
      </c>
      <c r="B29" s="55" t="s">
        <v>81</v>
      </c>
      <c r="C29" s="56" t="s">
        <v>80</v>
      </c>
      <c r="D29" s="57" t="s">
        <v>81</v>
      </c>
      <c r="E29" s="81" t="s">
        <v>82</v>
      </c>
      <c r="F29" s="59" t="s">
        <v>52</v>
      </c>
      <c r="G29" s="60">
        <v>2</v>
      </c>
      <c r="H29" s="16"/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6">
        <v>0</v>
      </c>
      <c r="AA29" s="47">
        <f t="shared" si="10"/>
        <v>0</v>
      </c>
      <c r="AC29" s="62">
        <f t="shared" si="12"/>
        <v>0</v>
      </c>
      <c r="AD29" s="60">
        <v>15</v>
      </c>
      <c r="AE29" s="52">
        <f t="shared" si="11"/>
        <v>0</v>
      </c>
      <c r="AF29" s="52">
        <v>1807.8699999999997</v>
      </c>
      <c r="AG29" s="52">
        <v>1807.8699999999997</v>
      </c>
    </row>
    <row r="30" spans="1:33" ht="12.75" customHeight="1" x14ac:dyDescent="0.25">
      <c r="A30" s="82" t="s">
        <v>68</v>
      </c>
      <c r="B30" s="83" t="s">
        <v>52</v>
      </c>
      <c r="C30" s="84" t="s">
        <v>83</v>
      </c>
      <c r="D30" s="70" t="s">
        <v>84</v>
      </c>
      <c r="E30" s="85" t="s">
        <v>85</v>
      </c>
      <c r="F30" s="72" t="s">
        <v>52</v>
      </c>
      <c r="G30" s="73">
        <v>2</v>
      </c>
      <c r="H30" s="40"/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46">
        <v>0</v>
      </c>
      <c r="AA30" s="47">
        <f t="shared" si="10"/>
        <v>0</v>
      </c>
      <c r="AC30" s="62">
        <f t="shared" si="12"/>
        <v>0</v>
      </c>
      <c r="AD30" s="60">
        <v>16</v>
      </c>
      <c r="AE30" s="52">
        <f t="shared" si="11"/>
        <v>0</v>
      </c>
      <c r="AF30" s="52">
        <v>738.86999999999989</v>
      </c>
      <c r="AG30" s="52">
        <v>738.86999999999989</v>
      </c>
    </row>
    <row r="31" spans="1:33" ht="12.75" customHeight="1" x14ac:dyDescent="0.25">
      <c r="A31" s="82" t="s">
        <v>70</v>
      </c>
      <c r="B31" s="83" t="s">
        <v>71</v>
      </c>
      <c r="C31" s="84" t="s">
        <v>83</v>
      </c>
      <c r="D31" s="70" t="s">
        <v>84</v>
      </c>
      <c r="E31" s="85" t="s">
        <v>86</v>
      </c>
      <c r="F31" s="72" t="s">
        <v>52</v>
      </c>
      <c r="G31" s="73">
        <v>2</v>
      </c>
      <c r="H31" s="40"/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46">
        <v>0</v>
      </c>
      <c r="AA31" s="47">
        <f t="shared" si="10"/>
        <v>0</v>
      </c>
      <c r="AC31" s="62">
        <f t="shared" si="12"/>
        <v>0</v>
      </c>
      <c r="AD31" s="60">
        <v>17</v>
      </c>
      <c r="AE31" s="52">
        <f t="shared" si="11"/>
        <v>0</v>
      </c>
      <c r="AF31" s="52">
        <v>563.17000000000007</v>
      </c>
      <c r="AG31" s="52">
        <v>563.17000000000007</v>
      </c>
    </row>
    <row r="32" spans="1:33" ht="12.75" customHeight="1" x14ac:dyDescent="0.25">
      <c r="A32" s="82" t="s">
        <v>73</v>
      </c>
      <c r="B32" s="83" t="s">
        <v>74</v>
      </c>
      <c r="C32" s="84" t="s">
        <v>83</v>
      </c>
      <c r="D32" s="70" t="s">
        <v>84</v>
      </c>
      <c r="E32" s="85" t="s">
        <v>87</v>
      </c>
      <c r="F32" s="72" t="s">
        <v>52</v>
      </c>
      <c r="G32" s="73">
        <v>2</v>
      </c>
      <c r="H32" s="40"/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46">
        <v>0</v>
      </c>
      <c r="AA32" s="47">
        <f t="shared" si="10"/>
        <v>0</v>
      </c>
      <c r="AC32" s="62">
        <f t="shared" si="12"/>
        <v>0.18199999999999994</v>
      </c>
      <c r="AD32" s="60">
        <v>19</v>
      </c>
      <c r="AE32" s="52">
        <f t="shared" si="11"/>
        <v>17.5</v>
      </c>
      <c r="AF32" s="52">
        <v>113.41</v>
      </c>
      <c r="AG32" s="52">
        <v>95.91</v>
      </c>
    </row>
    <row r="33" spans="1:33" ht="12.75" customHeight="1" x14ac:dyDescent="0.25">
      <c r="A33" s="82" t="s">
        <v>76</v>
      </c>
      <c r="B33" s="83" t="s">
        <v>88</v>
      </c>
      <c r="C33" s="84" t="s">
        <v>83</v>
      </c>
      <c r="D33" s="70" t="s">
        <v>84</v>
      </c>
      <c r="E33" s="85" t="s">
        <v>89</v>
      </c>
      <c r="F33" s="72" t="s">
        <v>52</v>
      </c>
      <c r="G33" s="73">
        <v>2</v>
      </c>
      <c r="H33" s="40"/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46">
        <v>0</v>
      </c>
      <c r="AA33" s="47">
        <f t="shared" si="10"/>
        <v>0</v>
      </c>
      <c r="AC33" s="62">
        <f t="shared" si="12"/>
        <v>9.9999999999988987E-4</v>
      </c>
      <c r="AD33" s="60">
        <v>20</v>
      </c>
      <c r="AE33" s="52">
        <f t="shared" si="11"/>
        <v>1.3000000000000114</v>
      </c>
      <c r="AF33" s="52">
        <v>1103.1199999999999</v>
      </c>
      <c r="AG33" s="52">
        <v>1101.8200000000002</v>
      </c>
    </row>
    <row r="34" spans="1:33" ht="12.75" customHeight="1" x14ac:dyDescent="0.25">
      <c r="A34" s="82" t="s">
        <v>80</v>
      </c>
      <c r="B34" s="83" t="s">
        <v>81</v>
      </c>
      <c r="C34" s="84" t="s">
        <v>83</v>
      </c>
      <c r="D34" s="70" t="s">
        <v>84</v>
      </c>
      <c r="E34" s="85" t="s">
        <v>90</v>
      </c>
      <c r="F34" s="72" t="s">
        <v>52</v>
      </c>
      <c r="G34" s="73">
        <v>2</v>
      </c>
      <c r="H34" s="40"/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46">
        <v>0</v>
      </c>
      <c r="AA34" s="47">
        <f t="shared" si="10"/>
        <v>0</v>
      </c>
      <c r="AC34" s="62">
        <f t="shared" si="12"/>
        <v>2.0000000000000018E-3</v>
      </c>
      <c r="AD34" s="60">
        <v>21</v>
      </c>
      <c r="AE34" s="52">
        <f t="shared" si="11"/>
        <v>2</v>
      </c>
      <c r="AF34" s="52">
        <v>984.8599999999999</v>
      </c>
      <c r="AG34" s="52">
        <v>982.8599999999999</v>
      </c>
    </row>
    <row r="35" spans="1:33" ht="12.75" customHeight="1" x14ac:dyDescent="0.25">
      <c r="A35" s="54" t="s">
        <v>91</v>
      </c>
      <c r="B35" s="55" t="s">
        <v>92</v>
      </c>
      <c r="C35" s="56" t="s">
        <v>91</v>
      </c>
      <c r="D35" s="57" t="s">
        <v>92</v>
      </c>
      <c r="E35" s="81" t="s">
        <v>93</v>
      </c>
      <c r="F35" s="59" t="s">
        <v>52</v>
      </c>
      <c r="G35" s="60">
        <v>3</v>
      </c>
      <c r="H35" s="16"/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6">
        <v>0</v>
      </c>
      <c r="AA35" s="47">
        <f t="shared" si="10"/>
        <v>0</v>
      </c>
      <c r="AC35" s="62">
        <f t="shared" si="12"/>
        <v>2.0000000000000018E-3</v>
      </c>
      <c r="AD35" s="60">
        <v>22</v>
      </c>
      <c r="AE35" s="52">
        <f t="shared" si="11"/>
        <v>1</v>
      </c>
      <c r="AF35" s="52">
        <v>510.23</v>
      </c>
      <c r="AG35" s="52">
        <v>509.23</v>
      </c>
    </row>
    <row r="36" spans="1:33" ht="12.75" customHeight="1" x14ac:dyDescent="0.25">
      <c r="A36" s="54" t="s">
        <v>94</v>
      </c>
      <c r="B36" s="55" t="s">
        <v>95</v>
      </c>
      <c r="C36" s="56" t="s">
        <v>94</v>
      </c>
      <c r="D36" s="57" t="s">
        <v>95</v>
      </c>
      <c r="E36" s="81" t="s">
        <v>96</v>
      </c>
      <c r="F36" s="59" t="s">
        <v>52</v>
      </c>
      <c r="G36" s="60">
        <v>3</v>
      </c>
      <c r="H36" s="16"/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6">
        <v>0</v>
      </c>
      <c r="AA36" s="47">
        <f t="shared" si="10"/>
        <v>0</v>
      </c>
      <c r="AC36" s="62">
        <f t="shared" si="12"/>
        <v>9.9999999999988987E-4</v>
      </c>
      <c r="AD36" s="60">
        <v>23</v>
      </c>
      <c r="AE36" s="52">
        <f t="shared" si="11"/>
        <v>1.6100000000000136</v>
      </c>
      <c r="AF36" s="52">
        <v>1096.3499999999999</v>
      </c>
      <c r="AG36" s="52">
        <v>1094.74</v>
      </c>
    </row>
    <row r="37" spans="1:33" ht="12.75" customHeight="1" x14ac:dyDescent="0.25">
      <c r="A37" s="54" t="s">
        <v>97</v>
      </c>
      <c r="B37" s="55" t="s">
        <v>98</v>
      </c>
      <c r="C37" s="56" t="s">
        <v>97</v>
      </c>
      <c r="D37" s="57" t="s">
        <v>99</v>
      </c>
      <c r="E37" s="81" t="s">
        <v>100</v>
      </c>
      <c r="F37" s="59" t="s">
        <v>52</v>
      </c>
      <c r="G37" s="60">
        <v>3</v>
      </c>
      <c r="H37" s="16"/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6">
        <v>0</v>
      </c>
      <c r="AA37" s="47">
        <f t="shared" si="10"/>
        <v>0</v>
      </c>
      <c r="AC37" s="62">
        <f t="shared" si="12"/>
        <v>0</v>
      </c>
      <c r="AD37" s="60">
        <v>24</v>
      </c>
      <c r="AE37" s="52">
        <f t="shared" si="11"/>
        <v>0</v>
      </c>
      <c r="AF37" s="52">
        <v>379.90000000000003</v>
      </c>
      <c r="AG37" s="52">
        <v>379.90000000000003</v>
      </c>
    </row>
    <row r="38" spans="1:33" ht="12.75" customHeight="1" x14ac:dyDescent="0.25">
      <c r="A38" s="54" t="s">
        <v>101</v>
      </c>
      <c r="B38" s="55" t="s">
        <v>102</v>
      </c>
      <c r="C38" s="56" t="s">
        <v>101</v>
      </c>
      <c r="D38" s="57" t="s">
        <v>102</v>
      </c>
      <c r="E38" s="81" t="s">
        <v>103</v>
      </c>
      <c r="F38" s="59" t="s">
        <v>52</v>
      </c>
      <c r="G38" s="60">
        <v>3</v>
      </c>
      <c r="H38" s="16"/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6">
        <v>0</v>
      </c>
      <c r="AA38" s="47">
        <f t="shared" si="10"/>
        <v>0</v>
      </c>
      <c r="AC38" s="62">
        <f t="shared" si="12"/>
        <v>0</v>
      </c>
      <c r="AD38" s="60">
        <v>25</v>
      </c>
      <c r="AE38" s="52">
        <f t="shared" si="11"/>
        <v>0</v>
      </c>
      <c r="AF38" s="52">
        <v>940.09</v>
      </c>
      <c r="AG38" s="52">
        <v>940.09</v>
      </c>
    </row>
    <row r="39" spans="1:33" ht="12.75" customHeight="1" x14ac:dyDescent="0.25">
      <c r="A39" s="54" t="s">
        <v>104</v>
      </c>
      <c r="B39" s="55" t="s">
        <v>105</v>
      </c>
      <c r="C39" s="56" t="s">
        <v>104</v>
      </c>
      <c r="D39" s="57" t="s">
        <v>105</v>
      </c>
      <c r="E39" s="81" t="s">
        <v>106</v>
      </c>
      <c r="F39" s="59" t="s">
        <v>52</v>
      </c>
      <c r="G39" s="60">
        <v>3</v>
      </c>
      <c r="H39" s="16"/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6">
        <v>0</v>
      </c>
      <c r="AA39" s="47">
        <f t="shared" si="10"/>
        <v>0</v>
      </c>
      <c r="AC39" s="62">
        <f t="shared" si="12"/>
        <v>0</v>
      </c>
      <c r="AD39" s="60">
        <v>26</v>
      </c>
      <c r="AE39" s="52">
        <f t="shared" si="11"/>
        <v>0</v>
      </c>
      <c r="AF39" s="52">
        <v>606.58999999999992</v>
      </c>
      <c r="AG39" s="52">
        <v>606.58999999999992</v>
      </c>
    </row>
    <row r="40" spans="1:33" ht="12.75" customHeight="1" x14ac:dyDescent="0.25">
      <c r="A40" s="54" t="s">
        <v>107</v>
      </c>
      <c r="B40" s="55" t="s">
        <v>108</v>
      </c>
      <c r="C40" s="56" t="s">
        <v>107</v>
      </c>
      <c r="D40" s="57" t="s">
        <v>108</v>
      </c>
      <c r="E40" s="81" t="s">
        <v>109</v>
      </c>
      <c r="F40" s="59" t="s">
        <v>52</v>
      </c>
      <c r="G40" s="60">
        <v>3</v>
      </c>
      <c r="H40" s="16"/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6">
        <v>0</v>
      </c>
      <c r="AA40" s="47">
        <f t="shared" si="10"/>
        <v>0</v>
      </c>
      <c r="AC40" s="62">
        <f t="shared" si="12"/>
        <v>6.4999999999999947E-2</v>
      </c>
      <c r="AD40" s="60">
        <v>27</v>
      </c>
      <c r="AE40" s="52">
        <f t="shared" si="11"/>
        <v>62.260000000000012</v>
      </c>
      <c r="AF40" s="52">
        <v>1023.09</v>
      </c>
      <c r="AG40" s="52">
        <v>960.82999999999993</v>
      </c>
    </row>
    <row r="41" spans="1:33" ht="12.75" customHeight="1" x14ac:dyDescent="0.25">
      <c r="A41" s="54" t="s">
        <v>110</v>
      </c>
      <c r="B41" s="55" t="s">
        <v>111</v>
      </c>
      <c r="C41" s="56" t="s">
        <v>110</v>
      </c>
      <c r="D41" s="57" t="s">
        <v>111</v>
      </c>
      <c r="E41" s="81" t="s">
        <v>112</v>
      </c>
      <c r="F41" s="59" t="s">
        <v>52</v>
      </c>
      <c r="G41" s="60">
        <v>3</v>
      </c>
      <c r="H41" s="16"/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6">
        <v>0</v>
      </c>
      <c r="AA41" s="47">
        <f t="shared" si="10"/>
        <v>0</v>
      </c>
      <c r="AC41" s="62">
        <f t="shared" si="12"/>
        <v>4.0000000000000036E-2</v>
      </c>
      <c r="AD41" s="60">
        <v>28</v>
      </c>
      <c r="AE41" s="52">
        <f t="shared" si="11"/>
        <v>14</v>
      </c>
      <c r="AF41" s="52">
        <v>360.33000000000004</v>
      </c>
      <c r="AG41" s="52">
        <v>346.33000000000004</v>
      </c>
    </row>
    <row r="42" spans="1:33" ht="12.75" customHeight="1" x14ac:dyDescent="0.25">
      <c r="A42" s="82" t="s">
        <v>91</v>
      </c>
      <c r="B42" s="83" t="s">
        <v>92</v>
      </c>
      <c r="C42" s="84" t="s">
        <v>113</v>
      </c>
      <c r="D42" s="70" t="s">
        <v>114</v>
      </c>
      <c r="E42" s="85" t="s">
        <v>115</v>
      </c>
      <c r="F42" s="72" t="s">
        <v>52</v>
      </c>
      <c r="G42" s="73">
        <v>3</v>
      </c>
      <c r="H42" s="40"/>
      <c r="I42" s="74">
        <v>0</v>
      </c>
      <c r="J42" s="74">
        <v>1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46">
        <v>1</v>
      </c>
      <c r="AA42" s="47">
        <f t="shared" si="10"/>
        <v>1</v>
      </c>
      <c r="AC42" s="62">
        <f t="shared" si="12"/>
        <v>4.9999999999998934E-3</v>
      </c>
      <c r="AD42" s="60">
        <v>30</v>
      </c>
      <c r="AE42" s="52">
        <f t="shared" si="11"/>
        <v>4.0600000000000023</v>
      </c>
      <c r="AF42" s="52">
        <v>869.52</v>
      </c>
      <c r="AG42" s="52">
        <v>865.46</v>
      </c>
    </row>
    <row r="43" spans="1:33" ht="12.75" customHeight="1" x14ac:dyDescent="0.25">
      <c r="A43" s="82" t="s">
        <v>94</v>
      </c>
      <c r="B43" s="83" t="s">
        <v>95</v>
      </c>
      <c r="C43" s="84" t="s">
        <v>113</v>
      </c>
      <c r="D43" s="70" t="s">
        <v>114</v>
      </c>
      <c r="E43" s="85" t="s">
        <v>116</v>
      </c>
      <c r="F43" s="72" t="s">
        <v>52</v>
      </c>
      <c r="G43" s="73">
        <v>3</v>
      </c>
      <c r="H43" s="40"/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46">
        <v>0</v>
      </c>
      <c r="AA43" s="47">
        <f t="shared" si="10"/>
        <v>0</v>
      </c>
      <c r="AC43" s="62">
        <f t="shared" si="12"/>
        <v>4.9999999999998934E-3</v>
      </c>
      <c r="AD43" s="60">
        <v>31</v>
      </c>
      <c r="AE43" s="52">
        <f t="shared" si="11"/>
        <v>8.289999999999992</v>
      </c>
      <c r="AF43" s="52">
        <v>1683.31</v>
      </c>
      <c r="AG43" s="52">
        <v>1675.02</v>
      </c>
    </row>
    <row r="44" spans="1:33" ht="12.75" customHeight="1" x14ac:dyDescent="0.25">
      <c r="A44" s="82" t="s">
        <v>97</v>
      </c>
      <c r="B44" s="83" t="s">
        <v>98</v>
      </c>
      <c r="C44" s="84" t="s">
        <v>113</v>
      </c>
      <c r="D44" s="70" t="s">
        <v>114</v>
      </c>
      <c r="E44" s="85" t="s">
        <v>117</v>
      </c>
      <c r="F44" s="72" t="s">
        <v>52</v>
      </c>
      <c r="G44" s="73">
        <v>3</v>
      </c>
      <c r="H44" s="40"/>
      <c r="I44" s="74">
        <v>0</v>
      </c>
      <c r="J44" s="74">
        <v>0.32999999999999829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46">
        <v>0.33000000000004093</v>
      </c>
      <c r="AA44" s="47">
        <f t="shared" si="10"/>
        <v>1</v>
      </c>
      <c r="AC44" s="62">
        <f t="shared" si="12"/>
        <v>2.8999999999999915E-2</v>
      </c>
      <c r="AD44" s="60">
        <v>32</v>
      </c>
      <c r="AE44" s="52">
        <f t="shared" si="11"/>
        <v>15.950000000000003</v>
      </c>
      <c r="AF44" s="52">
        <v>562.31999999999994</v>
      </c>
      <c r="AG44" s="52">
        <v>546.37</v>
      </c>
    </row>
    <row r="45" spans="1:33" ht="12.75" customHeight="1" x14ac:dyDescent="0.25">
      <c r="A45" s="82" t="s">
        <v>101</v>
      </c>
      <c r="B45" s="83" t="s">
        <v>102</v>
      </c>
      <c r="C45" s="84" t="s">
        <v>113</v>
      </c>
      <c r="D45" s="70" t="s">
        <v>114</v>
      </c>
      <c r="E45" s="85" t="s">
        <v>118</v>
      </c>
      <c r="F45" s="72" t="s">
        <v>52</v>
      </c>
      <c r="G45" s="73">
        <v>3</v>
      </c>
      <c r="H45" s="40"/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46">
        <v>0</v>
      </c>
      <c r="AA45" s="47">
        <f t="shared" si="10"/>
        <v>0</v>
      </c>
      <c r="AC45" s="62">
        <f t="shared" si="12"/>
        <v>0</v>
      </c>
      <c r="AD45" s="60">
        <v>33</v>
      </c>
      <c r="AE45" s="52">
        <f t="shared" si="11"/>
        <v>0</v>
      </c>
      <c r="AF45" s="52">
        <v>320.25</v>
      </c>
      <c r="AG45" s="52">
        <v>320.25</v>
      </c>
    </row>
    <row r="46" spans="1:33" ht="12.75" customHeight="1" x14ac:dyDescent="0.25">
      <c r="A46" s="82" t="s">
        <v>104</v>
      </c>
      <c r="B46" s="83" t="s">
        <v>105</v>
      </c>
      <c r="C46" s="84" t="s">
        <v>113</v>
      </c>
      <c r="D46" s="70" t="s">
        <v>114</v>
      </c>
      <c r="E46" s="85" t="s">
        <v>119</v>
      </c>
      <c r="F46" s="72" t="s">
        <v>52</v>
      </c>
      <c r="G46" s="73">
        <v>3</v>
      </c>
      <c r="H46" s="40"/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46">
        <v>0</v>
      </c>
      <c r="AA46" s="47">
        <f t="shared" si="10"/>
        <v>0</v>
      </c>
      <c r="AC46" s="62">
        <f t="shared" si="12"/>
        <v>6.9999999999998952E-3</v>
      </c>
      <c r="AD46" s="60">
        <v>34</v>
      </c>
      <c r="AE46" s="52">
        <f t="shared" si="11"/>
        <v>4</v>
      </c>
      <c r="AF46" s="52">
        <v>578.45000000000005</v>
      </c>
      <c r="AG46" s="52">
        <v>574.45000000000005</v>
      </c>
    </row>
    <row r="47" spans="1:33" ht="12.75" customHeight="1" x14ac:dyDescent="0.25">
      <c r="A47" s="82" t="s">
        <v>107</v>
      </c>
      <c r="B47" s="83" t="s">
        <v>108</v>
      </c>
      <c r="C47" s="84" t="s">
        <v>113</v>
      </c>
      <c r="D47" s="70" t="s">
        <v>114</v>
      </c>
      <c r="E47" s="85" t="s">
        <v>120</v>
      </c>
      <c r="F47" s="72" t="s">
        <v>52</v>
      </c>
      <c r="G47" s="73">
        <v>3</v>
      </c>
      <c r="H47" s="40"/>
      <c r="I47" s="74">
        <v>0</v>
      </c>
      <c r="J47" s="74">
        <v>0.66000000000000014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46">
        <v>0.65999999999999659</v>
      </c>
      <c r="AA47" s="47">
        <f t="shared" si="10"/>
        <v>1</v>
      </c>
      <c r="AC47" s="62">
        <f t="shared" si="12"/>
        <v>6.0000000000000053E-3</v>
      </c>
      <c r="AD47" s="60">
        <v>35</v>
      </c>
      <c r="AE47" s="52">
        <f t="shared" si="11"/>
        <v>3</v>
      </c>
      <c r="AF47" s="52">
        <v>507.29999999999995</v>
      </c>
      <c r="AG47" s="52">
        <v>504.29999999999995</v>
      </c>
    </row>
    <row r="48" spans="1:33" ht="12.75" customHeight="1" x14ac:dyDescent="0.25">
      <c r="A48" s="82" t="s">
        <v>110</v>
      </c>
      <c r="B48" s="83" t="s">
        <v>111</v>
      </c>
      <c r="C48" s="84" t="s">
        <v>113</v>
      </c>
      <c r="D48" s="70" t="s">
        <v>114</v>
      </c>
      <c r="E48" s="85" t="s">
        <v>121</v>
      </c>
      <c r="F48" s="72" t="s">
        <v>52</v>
      </c>
      <c r="G48" s="73">
        <v>3</v>
      </c>
      <c r="H48" s="40"/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46">
        <v>0</v>
      </c>
      <c r="AA48" s="47">
        <f t="shared" si="10"/>
        <v>0</v>
      </c>
      <c r="AC48" s="62">
        <f t="shared" si="12"/>
        <v>1.0000000000000009E-2</v>
      </c>
      <c r="AD48" s="60">
        <v>36</v>
      </c>
      <c r="AE48" s="52">
        <f t="shared" si="11"/>
        <v>6</v>
      </c>
      <c r="AF48" s="52">
        <v>613.77999999999986</v>
      </c>
      <c r="AG48" s="52">
        <v>607.77999999999986</v>
      </c>
    </row>
    <row r="49" spans="1:33" ht="12.75" customHeight="1" x14ac:dyDescent="0.25">
      <c r="A49" s="54" t="s">
        <v>122</v>
      </c>
      <c r="B49" s="55" t="s">
        <v>123</v>
      </c>
      <c r="C49" s="56" t="s">
        <v>122</v>
      </c>
      <c r="D49" s="57" t="s">
        <v>123</v>
      </c>
      <c r="E49" s="81" t="s">
        <v>124</v>
      </c>
      <c r="F49" s="59" t="s">
        <v>125</v>
      </c>
      <c r="G49" s="60">
        <v>4</v>
      </c>
      <c r="H49" s="16"/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6">
        <v>0</v>
      </c>
      <c r="AA49" s="47">
        <f t="shared" si="10"/>
        <v>0</v>
      </c>
      <c r="AC49" s="62">
        <f t="shared" si="12"/>
        <v>2.0000000000000018E-3</v>
      </c>
      <c r="AD49" s="60">
        <v>40</v>
      </c>
      <c r="AE49" s="52">
        <f t="shared" si="11"/>
        <v>2</v>
      </c>
      <c r="AF49" s="52">
        <v>1326.18</v>
      </c>
      <c r="AG49" s="52">
        <v>1324.18</v>
      </c>
    </row>
    <row r="50" spans="1:33" ht="12.75" customHeight="1" x14ac:dyDescent="0.25">
      <c r="A50" s="54" t="s">
        <v>126</v>
      </c>
      <c r="B50" s="55" t="s">
        <v>127</v>
      </c>
      <c r="C50" s="86" t="s">
        <v>126</v>
      </c>
      <c r="D50" s="57" t="s">
        <v>127</v>
      </c>
      <c r="E50" s="81" t="s">
        <v>128</v>
      </c>
      <c r="F50" s="59" t="s">
        <v>125</v>
      </c>
      <c r="G50" s="60">
        <v>4</v>
      </c>
      <c r="H50" s="16"/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6">
        <v>0</v>
      </c>
      <c r="AA50" s="47">
        <f t="shared" si="10"/>
        <v>0</v>
      </c>
      <c r="AC50" s="62">
        <f t="shared" si="12"/>
        <v>0</v>
      </c>
      <c r="AD50" s="60">
        <v>42</v>
      </c>
      <c r="AE50" s="52">
        <f t="shared" si="11"/>
        <v>0</v>
      </c>
      <c r="AF50" s="52">
        <v>487.95000000000005</v>
      </c>
      <c r="AG50" s="52">
        <v>487.95000000000005</v>
      </c>
    </row>
    <row r="51" spans="1:33" ht="12.75" customHeight="1" x14ac:dyDescent="0.25">
      <c r="A51" s="54" t="s">
        <v>129</v>
      </c>
      <c r="B51" s="55" t="s">
        <v>130</v>
      </c>
      <c r="C51" s="56" t="s">
        <v>129</v>
      </c>
      <c r="D51" s="57" t="s">
        <v>130</v>
      </c>
      <c r="E51" s="81" t="s">
        <v>131</v>
      </c>
      <c r="F51" s="59" t="s">
        <v>125</v>
      </c>
      <c r="G51" s="60">
        <v>4</v>
      </c>
      <c r="H51" s="16"/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6">
        <v>0</v>
      </c>
      <c r="AA51" s="47">
        <f t="shared" si="10"/>
        <v>0</v>
      </c>
      <c r="AC51" s="62">
        <f t="shared" si="12"/>
        <v>2.9999999999998916E-3</v>
      </c>
      <c r="AD51" s="60">
        <v>46</v>
      </c>
      <c r="AE51" s="52">
        <f t="shared" si="11"/>
        <v>1</v>
      </c>
      <c r="AF51" s="52">
        <v>352.89</v>
      </c>
      <c r="AG51" s="52">
        <v>351.89</v>
      </c>
    </row>
    <row r="52" spans="1:33" ht="12.75" customHeight="1" x14ac:dyDescent="0.25">
      <c r="A52" s="54" t="s">
        <v>132</v>
      </c>
      <c r="B52" s="55" t="s">
        <v>133</v>
      </c>
      <c r="C52" s="56" t="s">
        <v>132</v>
      </c>
      <c r="D52" s="57" t="s">
        <v>133</v>
      </c>
      <c r="E52" s="81" t="s">
        <v>134</v>
      </c>
      <c r="F52" s="59" t="s">
        <v>125</v>
      </c>
      <c r="G52" s="60">
        <v>4</v>
      </c>
      <c r="H52" s="16"/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6">
        <v>0</v>
      </c>
      <c r="AA52" s="47">
        <f t="shared" si="10"/>
        <v>0</v>
      </c>
      <c r="AC52" s="62">
        <f t="shared" si="12"/>
        <v>0</v>
      </c>
      <c r="AD52" s="60">
        <v>47</v>
      </c>
      <c r="AE52" s="52">
        <f t="shared" si="11"/>
        <v>0</v>
      </c>
      <c r="AF52" s="52">
        <v>556.70000000000016</v>
      </c>
      <c r="AG52" s="52">
        <v>556.70000000000016</v>
      </c>
    </row>
    <row r="53" spans="1:33" ht="12.75" customHeight="1" x14ac:dyDescent="0.25">
      <c r="A53" s="54" t="s">
        <v>135</v>
      </c>
      <c r="B53" s="55" t="s">
        <v>136</v>
      </c>
      <c r="C53" s="56" t="s">
        <v>135</v>
      </c>
      <c r="D53" s="57" t="s">
        <v>136</v>
      </c>
      <c r="E53" s="81" t="s">
        <v>137</v>
      </c>
      <c r="F53" s="59" t="s">
        <v>52</v>
      </c>
      <c r="G53" s="60">
        <v>4</v>
      </c>
      <c r="H53" s="16"/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6">
        <v>0</v>
      </c>
      <c r="AA53" s="47">
        <f t="shared" si="10"/>
        <v>0</v>
      </c>
      <c r="AC53" s="62">
        <f t="shared" si="12"/>
        <v>9.9999999999988987E-4</v>
      </c>
      <c r="AD53" s="60">
        <v>48</v>
      </c>
      <c r="AE53" s="52">
        <f t="shared" si="11"/>
        <v>1</v>
      </c>
      <c r="AF53" s="52">
        <v>1247.2500000000002</v>
      </c>
      <c r="AG53" s="52">
        <v>1246.2500000000002</v>
      </c>
    </row>
    <row r="54" spans="1:33" ht="12.75" customHeight="1" x14ac:dyDescent="0.25">
      <c r="A54" s="54" t="s">
        <v>138</v>
      </c>
      <c r="B54" s="55" t="s">
        <v>139</v>
      </c>
      <c r="C54" s="56" t="s">
        <v>138</v>
      </c>
      <c r="D54" s="57" t="s">
        <v>139</v>
      </c>
      <c r="E54" s="81" t="s">
        <v>140</v>
      </c>
      <c r="F54" s="59" t="s">
        <v>125</v>
      </c>
      <c r="G54" s="60">
        <v>4</v>
      </c>
      <c r="H54" s="16"/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6">
        <v>0</v>
      </c>
      <c r="AA54" s="47">
        <f t="shared" si="10"/>
        <v>0</v>
      </c>
      <c r="AC54" s="62">
        <f t="shared" si="12"/>
        <v>13.582000000000001</v>
      </c>
      <c r="AD54" s="60">
        <v>49</v>
      </c>
      <c r="AE54" s="52">
        <f t="shared" si="11"/>
        <v>138.13</v>
      </c>
      <c r="AF54" s="52">
        <v>148.30000000000001</v>
      </c>
      <c r="AG54" s="52">
        <v>10.17</v>
      </c>
    </row>
    <row r="55" spans="1:33" ht="12.75" customHeight="1" x14ac:dyDescent="0.25">
      <c r="A55" s="67" t="s">
        <v>122</v>
      </c>
      <c r="B55" s="68" t="s">
        <v>123</v>
      </c>
      <c r="C55" s="69" t="s">
        <v>141</v>
      </c>
      <c r="D55" s="87" t="s">
        <v>142</v>
      </c>
      <c r="E55" s="88" t="str">
        <f t="shared" ref="E55:E60" si="13">C55&amp;A55</f>
        <v>U062T017</v>
      </c>
      <c r="F55" s="89" t="s">
        <v>125</v>
      </c>
      <c r="G55" s="90">
        <v>4</v>
      </c>
      <c r="H55" s="40"/>
      <c r="I55" s="74">
        <v>0</v>
      </c>
      <c r="J55" s="74">
        <v>1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46">
        <v>1</v>
      </c>
      <c r="AA55" s="47">
        <f t="shared" si="10"/>
        <v>1</v>
      </c>
      <c r="AC55" s="62">
        <f t="shared" si="12"/>
        <v>0</v>
      </c>
      <c r="AD55" s="60">
        <v>51</v>
      </c>
      <c r="AE55" s="52">
        <f t="shared" si="11"/>
        <v>0</v>
      </c>
      <c r="AF55" s="52">
        <v>229.5</v>
      </c>
      <c r="AG55" s="52">
        <v>229.5</v>
      </c>
    </row>
    <row r="56" spans="1:33" ht="12.75" customHeight="1" x14ac:dyDescent="0.25">
      <c r="A56" s="67" t="s">
        <v>126</v>
      </c>
      <c r="B56" s="68" t="s">
        <v>127</v>
      </c>
      <c r="C56" s="69" t="s">
        <v>141</v>
      </c>
      <c r="D56" s="87" t="s">
        <v>142</v>
      </c>
      <c r="E56" s="88" t="str">
        <f t="shared" si="13"/>
        <v>U062T042</v>
      </c>
      <c r="F56" s="89" t="s">
        <v>125</v>
      </c>
      <c r="G56" s="90">
        <v>4</v>
      </c>
      <c r="H56" s="40"/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46">
        <v>0</v>
      </c>
      <c r="AA56" s="47">
        <f t="shared" si="10"/>
        <v>0</v>
      </c>
      <c r="AC56" s="62">
        <f t="shared" si="12"/>
        <v>9.9999999999988987E-4</v>
      </c>
      <c r="AD56" s="60">
        <v>52</v>
      </c>
      <c r="AE56" s="52">
        <f t="shared" si="11"/>
        <v>0.5</v>
      </c>
      <c r="AF56" s="52">
        <v>518.49</v>
      </c>
      <c r="AG56" s="52">
        <v>517.99</v>
      </c>
    </row>
    <row r="57" spans="1:33" ht="12.75" customHeight="1" x14ac:dyDescent="0.25">
      <c r="A57" s="67" t="s">
        <v>129</v>
      </c>
      <c r="B57" s="68" t="s">
        <v>130</v>
      </c>
      <c r="C57" s="69" t="s">
        <v>141</v>
      </c>
      <c r="D57" s="87" t="s">
        <v>142</v>
      </c>
      <c r="E57" s="88" t="str">
        <f t="shared" si="13"/>
        <v>U062T073</v>
      </c>
      <c r="F57" s="89" t="s">
        <v>125</v>
      </c>
      <c r="G57" s="90">
        <v>4</v>
      </c>
      <c r="H57" s="40"/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46">
        <v>0</v>
      </c>
      <c r="AA57" s="47">
        <f t="shared" si="10"/>
        <v>0</v>
      </c>
      <c r="AC57" s="62">
        <f t="shared" si="12"/>
        <v>1.0000000000000009E-2</v>
      </c>
      <c r="AD57" s="60">
        <v>54</v>
      </c>
      <c r="AE57" s="52">
        <f t="shared" si="11"/>
        <v>6</v>
      </c>
      <c r="AF57" s="52">
        <v>605.29999999999995</v>
      </c>
      <c r="AG57" s="52">
        <v>599.29999999999995</v>
      </c>
    </row>
    <row r="58" spans="1:33" ht="12.75" customHeight="1" x14ac:dyDescent="0.25">
      <c r="A58" s="67" t="s">
        <v>132</v>
      </c>
      <c r="B58" s="68" t="s">
        <v>133</v>
      </c>
      <c r="C58" s="69" t="s">
        <v>141</v>
      </c>
      <c r="D58" s="87" t="s">
        <v>142</v>
      </c>
      <c r="E58" s="88" t="str">
        <f t="shared" si="13"/>
        <v>U062T098</v>
      </c>
      <c r="F58" s="89" t="s">
        <v>125</v>
      </c>
      <c r="G58" s="90">
        <v>4</v>
      </c>
      <c r="H58" s="40"/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46">
        <v>0</v>
      </c>
      <c r="AA58" s="47">
        <f t="shared" si="10"/>
        <v>0</v>
      </c>
      <c r="AC58" s="62">
        <f t="shared" si="12"/>
        <v>9.8000000000000087E-2</v>
      </c>
      <c r="AD58" s="60">
        <v>55</v>
      </c>
      <c r="AE58" s="52">
        <f t="shared" si="11"/>
        <v>3</v>
      </c>
      <c r="AF58" s="52">
        <v>33.75</v>
      </c>
      <c r="AG58" s="52">
        <v>30.75</v>
      </c>
    </row>
    <row r="59" spans="1:33" ht="12.75" customHeight="1" x14ac:dyDescent="0.25">
      <c r="A59" s="67" t="s">
        <v>135</v>
      </c>
      <c r="B59" s="68" t="s">
        <v>136</v>
      </c>
      <c r="C59" s="69" t="s">
        <v>141</v>
      </c>
      <c r="D59" s="87" t="s">
        <v>142</v>
      </c>
      <c r="E59" s="88" t="str">
        <f t="shared" si="13"/>
        <v>U062T148</v>
      </c>
      <c r="F59" s="89" t="s">
        <v>52</v>
      </c>
      <c r="G59" s="90">
        <v>4</v>
      </c>
      <c r="H59" s="40"/>
      <c r="I59" s="74">
        <v>0</v>
      </c>
      <c r="J59" s="74">
        <v>2.33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46">
        <v>2.3299999999999983</v>
      </c>
      <c r="AA59" s="47">
        <f t="shared" si="10"/>
        <v>1</v>
      </c>
      <c r="AC59" s="62">
        <f t="shared" si="12"/>
        <v>0</v>
      </c>
      <c r="AD59" s="60">
        <v>56</v>
      </c>
      <c r="AE59" s="52">
        <f t="shared" si="11"/>
        <v>0</v>
      </c>
      <c r="AF59" s="52">
        <v>800.55</v>
      </c>
      <c r="AG59" s="52">
        <v>800.55</v>
      </c>
    </row>
    <row r="60" spans="1:33" ht="12.75" customHeight="1" x14ac:dyDescent="0.25">
      <c r="A60" s="67" t="s">
        <v>138</v>
      </c>
      <c r="B60" s="68" t="s">
        <v>139</v>
      </c>
      <c r="C60" s="69" t="s">
        <v>141</v>
      </c>
      <c r="D60" s="87" t="s">
        <v>142</v>
      </c>
      <c r="E60" s="88" t="str">
        <f t="shared" si="13"/>
        <v>U062T233</v>
      </c>
      <c r="F60" s="89" t="s">
        <v>125</v>
      </c>
      <c r="G60" s="90">
        <v>4</v>
      </c>
      <c r="H60" s="40"/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46">
        <v>0</v>
      </c>
      <c r="AA60" s="47">
        <f t="shared" si="10"/>
        <v>0</v>
      </c>
      <c r="AC60" s="62">
        <f t="shared" si="12"/>
        <v>0</v>
      </c>
      <c r="AD60" s="60">
        <v>61</v>
      </c>
      <c r="AE60" s="52">
        <f t="shared" si="11"/>
        <v>0.33000000000004093</v>
      </c>
      <c r="AF60" s="52">
        <v>1182.1100000000001</v>
      </c>
      <c r="AG60" s="52">
        <v>1181.78</v>
      </c>
    </row>
    <row r="61" spans="1:33" ht="12.75" customHeight="1" x14ac:dyDescent="0.25">
      <c r="A61" s="54" t="s">
        <v>143</v>
      </c>
      <c r="B61" s="55" t="s">
        <v>144</v>
      </c>
      <c r="C61" s="56" t="s">
        <v>143</v>
      </c>
      <c r="D61" s="57" t="s">
        <v>144</v>
      </c>
      <c r="E61" s="81" t="s">
        <v>145</v>
      </c>
      <c r="F61" s="59" t="s">
        <v>146</v>
      </c>
      <c r="G61" s="60">
        <v>5</v>
      </c>
      <c r="H61" s="16"/>
      <c r="I61" s="45">
        <v>0</v>
      </c>
      <c r="J61" s="45">
        <v>1</v>
      </c>
      <c r="K61" s="45">
        <v>0</v>
      </c>
      <c r="L61" s="45">
        <v>0</v>
      </c>
      <c r="M61" s="45">
        <v>0</v>
      </c>
      <c r="N61" s="45">
        <v>1</v>
      </c>
      <c r="O61" s="45">
        <v>0</v>
      </c>
      <c r="P61" s="45">
        <v>0.5</v>
      </c>
      <c r="Q61" s="45">
        <v>0.5</v>
      </c>
      <c r="R61" s="45">
        <v>1</v>
      </c>
      <c r="S61" s="45">
        <v>0.5</v>
      </c>
      <c r="T61" s="45">
        <v>0.5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6">
        <v>5</v>
      </c>
      <c r="AA61" s="47">
        <f t="shared" si="10"/>
        <v>7</v>
      </c>
      <c r="AC61" s="62">
        <f t="shared" si="12"/>
        <v>-1.0000000000000009E-3</v>
      </c>
      <c r="AD61" s="60">
        <v>63</v>
      </c>
      <c r="AE61" s="52">
        <f t="shared" si="11"/>
        <v>-0.5</v>
      </c>
      <c r="AF61" s="52">
        <v>529.84</v>
      </c>
      <c r="AG61" s="52">
        <v>530.34</v>
      </c>
    </row>
    <row r="62" spans="1:33" ht="12.75" customHeight="1" x14ac:dyDescent="0.25">
      <c r="A62" s="54" t="s">
        <v>147</v>
      </c>
      <c r="B62" s="55" t="s">
        <v>148</v>
      </c>
      <c r="C62" s="56" t="s">
        <v>147</v>
      </c>
      <c r="D62" s="57" t="s">
        <v>149</v>
      </c>
      <c r="E62" s="81" t="s">
        <v>150</v>
      </c>
      <c r="F62" s="59" t="s">
        <v>146</v>
      </c>
      <c r="G62" s="60">
        <v>5</v>
      </c>
      <c r="H62" s="16"/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6">
        <v>0</v>
      </c>
      <c r="AA62" s="47">
        <f t="shared" si="10"/>
        <v>0</v>
      </c>
      <c r="AC62" s="62">
        <f t="shared" si="12"/>
        <v>6.0000000000000053E-3</v>
      </c>
      <c r="AD62" s="60">
        <v>64</v>
      </c>
      <c r="AE62" s="52">
        <f t="shared" si="11"/>
        <v>1</v>
      </c>
      <c r="AF62" s="52">
        <v>156.26</v>
      </c>
      <c r="AG62" s="52">
        <v>155.26</v>
      </c>
    </row>
    <row r="63" spans="1:33" ht="12.75" customHeight="1" x14ac:dyDescent="0.25">
      <c r="A63" s="54" t="s">
        <v>151</v>
      </c>
      <c r="B63" s="55" t="s">
        <v>152</v>
      </c>
      <c r="C63" s="56" t="s">
        <v>151</v>
      </c>
      <c r="D63" s="57" t="s">
        <v>152</v>
      </c>
      <c r="E63" s="81" t="s">
        <v>153</v>
      </c>
      <c r="F63" s="59" t="s">
        <v>146</v>
      </c>
      <c r="G63" s="60">
        <v>5</v>
      </c>
      <c r="H63" s="16"/>
      <c r="I63" s="45">
        <v>0</v>
      </c>
      <c r="J63" s="45">
        <v>1</v>
      </c>
      <c r="K63" s="45">
        <v>0</v>
      </c>
      <c r="L63" s="45">
        <v>0.5</v>
      </c>
      <c r="M63" s="45">
        <v>0</v>
      </c>
      <c r="N63" s="45">
        <v>-0.5</v>
      </c>
      <c r="O63" s="45">
        <v>1.5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6">
        <v>2.5</v>
      </c>
      <c r="AA63" s="47">
        <f t="shared" si="10"/>
        <v>4</v>
      </c>
      <c r="AC63" s="62">
        <f t="shared" si="12"/>
        <v>0</v>
      </c>
      <c r="AD63" s="60">
        <v>65</v>
      </c>
      <c r="AE63" s="52">
        <f t="shared" si="11"/>
        <v>0</v>
      </c>
      <c r="AF63" s="52">
        <v>878.90000000000009</v>
      </c>
      <c r="AG63" s="52">
        <v>878.90000000000009</v>
      </c>
    </row>
    <row r="64" spans="1:33" ht="12.75" customHeight="1" x14ac:dyDescent="0.25">
      <c r="A64" s="54" t="s">
        <v>154</v>
      </c>
      <c r="B64" s="55" t="s">
        <v>155</v>
      </c>
      <c r="C64" s="56" t="s">
        <v>154</v>
      </c>
      <c r="D64" s="57" t="s">
        <v>155</v>
      </c>
      <c r="E64" s="81" t="s">
        <v>156</v>
      </c>
      <c r="F64" s="59" t="s">
        <v>146</v>
      </c>
      <c r="G64" s="60">
        <v>5</v>
      </c>
      <c r="H64" s="16"/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6">
        <v>0</v>
      </c>
      <c r="AA64" s="47">
        <f t="shared" si="10"/>
        <v>0</v>
      </c>
      <c r="AC64" s="62">
        <f t="shared" si="12"/>
        <v>4.9999999999998934E-3</v>
      </c>
      <c r="AD64" s="60">
        <v>66</v>
      </c>
      <c r="AE64" s="52">
        <f t="shared" si="11"/>
        <v>3.9499999999999886</v>
      </c>
      <c r="AF64" s="52">
        <v>833.14</v>
      </c>
      <c r="AG64" s="52">
        <v>829.18999999999994</v>
      </c>
    </row>
    <row r="65" spans="1:33" x14ac:dyDescent="0.25">
      <c r="A65" s="54" t="s">
        <v>157</v>
      </c>
      <c r="B65" s="55" t="s">
        <v>158</v>
      </c>
      <c r="C65" s="56" t="s">
        <v>157</v>
      </c>
      <c r="D65" s="57" t="s">
        <v>158</v>
      </c>
      <c r="E65" s="81" t="s">
        <v>159</v>
      </c>
      <c r="F65" s="59" t="s">
        <v>146</v>
      </c>
      <c r="G65" s="60">
        <v>5</v>
      </c>
      <c r="H65" s="16"/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0.5</v>
      </c>
      <c r="S65" s="45">
        <v>0</v>
      </c>
      <c r="T65" s="45">
        <v>0.5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6">
        <v>1</v>
      </c>
      <c r="AA65" s="47">
        <f t="shared" si="10"/>
        <v>2</v>
      </c>
      <c r="AC65" s="62">
        <f t="shared" si="12"/>
        <v>4.0000000000000036E-2</v>
      </c>
      <c r="AD65" s="60">
        <v>67</v>
      </c>
      <c r="AE65" s="52">
        <f t="shared" si="11"/>
        <v>35.79000000000002</v>
      </c>
      <c r="AF65" s="52">
        <v>936.82</v>
      </c>
      <c r="AG65" s="52">
        <v>901.03</v>
      </c>
    </row>
    <row r="66" spans="1:33" x14ac:dyDescent="0.25">
      <c r="A66" s="54" t="s">
        <v>160</v>
      </c>
      <c r="B66" s="55" t="s">
        <v>161</v>
      </c>
      <c r="C66" s="56" t="s">
        <v>160</v>
      </c>
      <c r="D66" s="57" t="s">
        <v>161</v>
      </c>
      <c r="E66" s="81" t="s">
        <v>162</v>
      </c>
      <c r="F66" s="59" t="s">
        <v>146</v>
      </c>
      <c r="G66" s="60">
        <v>5</v>
      </c>
      <c r="H66" s="16"/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6">
        <v>0</v>
      </c>
      <c r="AA66" s="47">
        <f t="shared" si="10"/>
        <v>0</v>
      </c>
      <c r="AC66" s="62">
        <f t="shared" si="12"/>
        <v>-2.0000000000000018E-3</v>
      </c>
      <c r="AD66" s="60">
        <v>68</v>
      </c>
      <c r="AE66" s="52">
        <f t="shared" si="11"/>
        <v>-1</v>
      </c>
      <c r="AF66" s="52">
        <v>663.7</v>
      </c>
      <c r="AG66" s="52">
        <v>664.7</v>
      </c>
    </row>
    <row r="67" spans="1:33" ht="12.75" customHeight="1" x14ac:dyDescent="0.25">
      <c r="A67" s="54" t="s">
        <v>163</v>
      </c>
      <c r="B67" s="55" t="s">
        <v>164</v>
      </c>
      <c r="C67" s="56" t="s">
        <v>163</v>
      </c>
      <c r="D67" s="57" t="s">
        <v>164</v>
      </c>
      <c r="E67" s="81" t="s">
        <v>165</v>
      </c>
      <c r="F67" s="59" t="s">
        <v>146</v>
      </c>
      <c r="G67" s="60">
        <v>5</v>
      </c>
      <c r="H67" s="16"/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6">
        <v>0</v>
      </c>
      <c r="AA67" s="47">
        <f t="shared" si="10"/>
        <v>0</v>
      </c>
      <c r="AC67" s="62">
        <f t="shared" si="12"/>
        <v>8.0000000000000071E-3</v>
      </c>
      <c r="AD67" s="60">
        <v>69</v>
      </c>
      <c r="AE67" s="52">
        <f t="shared" si="11"/>
        <v>3</v>
      </c>
      <c r="AF67" s="52">
        <v>358.42</v>
      </c>
      <c r="AG67" s="52">
        <v>355.42</v>
      </c>
    </row>
    <row r="68" spans="1:33" ht="12.75" customHeight="1" x14ac:dyDescent="0.25">
      <c r="A68" s="54" t="s">
        <v>166</v>
      </c>
      <c r="B68" s="55" t="s">
        <v>167</v>
      </c>
      <c r="C68" s="56" t="s">
        <v>166</v>
      </c>
      <c r="D68" s="57" t="s">
        <v>167</v>
      </c>
      <c r="E68" s="81" t="s">
        <v>168</v>
      </c>
      <c r="F68" s="59" t="s">
        <v>146</v>
      </c>
      <c r="G68" s="60">
        <v>5</v>
      </c>
      <c r="H68" s="16"/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6">
        <v>0</v>
      </c>
      <c r="AA68" s="47">
        <f t="shared" si="10"/>
        <v>0</v>
      </c>
      <c r="AC68" s="62">
        <f t="shared" si="12"/>
        <v>0</v>
      </c>
      <c r="AD68" s="91">
        <v>70</v>
      </c>
      <c r="AE68" s="52">
        <f t="shared" si="11"/>
        <v>0</v>
      </c>
      <c r="AF68" s="52">
        <v>65</v>
      </c>
      <c r="AG68" s="52">
        <v>65</v>
      </c>
    </row>
    <row r="69" spans="1:33" x14ac:dyDescent="0.25">
      <c r="A69" s="82" t="s">
        <v>147</v>
      </c>
      <c r="B69" s="92" t="s">
        <v>148</v>
      </c>
      <c r="C69" s="84" t="s">
        <v>169</v>
      </c>
      <c r="D69" s="70" t="s">
        <v>170</v>
      </c>
      <c r="E69" s="85" t="s">
        <v>171</v>
      </c>
      <c r="F69" s="72" t="s">
        <v>146</v>
      </c>
      <c r="G69" s="73">
        <v>5</v>
      </c>
      <c r="H69" s="40"/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3</v>
      </c>
      <c r="S69" s="74">
        <v>1</v>
      </c>
      <c r="T69" s="74">
        <v>1</v>
      </c>
      <c r="U69" s="74">
        <v>1.5</v>
      </c>
      <c r="V69" s="74">
        <v>1</v>
      </c>
      <c r="W69" s="74">
        <v>1</v>
      </c>
      <c r="X69" s="74">
        <v>1</v>
      </c>
      <c r="Y69" s="74">
        <v>0</v>
      </c>
      <c r="Z69" s="46">
        <v>9.5</v>
      </c>
      <c r="AA69" s="47">
        <f t="shared" si="10"/>
        <v>7</v>
      </c>
    </row>
    <row r="70" spans="1:33" x14ac:dyDescent="0.25">
      <c r="A70" s="82" t="s">
        <v>151</v>
      </c>
      <c r="B70" s="92" t="s">
        <v>152</v>
      </c>
      <c r="C70" s="84" t="s">
        <v>169</v>
      </c>
      <c r="D70" s="70" t="s">
        <v>170</v>
      </c>
      <c r="E70" s="85" t="s">
        <v>172</v>
      </c>
      <c r="F70" s="72" t="s">
        <v>146</v>
      </c>
      <c r="G70" s="73">
        <v>5</v>
      </c>
      <c r="H70" s="40"/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2</v>
      </c>
      <c r="X70" s="74">
        <v>0.5</v>
      </c>
      <c r="Y70" s="74">
        <v>0</v>
      </c>
      <c r="Z70" s="46">
        <v>2.5</v>
      </c>
      <c r="AA70" s="47">
        <f t="shared" si="10"/>
        <v>2</v>
      </c>
    </row>
    <row r="71" spans="1:33" x14ac:dyDescent="0.25">
      <c r="A71" s="82" t="s">
        <v>154</v>
      </c>
      <c r="B71" s="92" t="s">
        <v>155</v>
      </c>
      <c r="C71" s="84" t="s">
        <v>169</v>
      </c>
      <c r="D71" s="70" t="s">
        <v>170</v>
      </c>
      <c r="E71" s="85" t="s">
        <v>173</v>
      </c>
      <c r="F71" s="72" t="s">
        <v>146</v>
      </c>
      <c r="G71" s="73">
        <v>5</v>
      </c>
      <c r="H71" s="40"/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2</v>
      </c>
      <c r="T71" s="74">
        <v>0</v>
      </c>
      <c r="U71" s="74">
        <v>1</v>
      </c>
      <c r="V71" s="74">
        <v>0.5</v>
      </c>
      <c r="W71" s="74">
        <v>0.5</v>
      </c>
      <c r="X71" s="74">
        <v>1</v>
      </c>
      <c r="Y71" s="74">
        <v>0</v>
      </c>
      <c r="Z71" s="46">
        <v>5.0000000000000142</v>
      </c>
      <c r="AA71" s="47">
        <f t="shared" si="10"/>
        <v>5</v>
      </c>
    </row>
    <row r="72" spans="1:33" x14ac:dyDescent="0.25">
      <c r="A72" s="82" t="s">
        <v>160</v>
      </c>
      <c r="B72" s="92" t="s">
        <v>161</v>
      </c>
      <c r="C72" s="84" t="s">
        <v>169</v>
      </c>
      <c r="D72" s="70" t="s">
        <v>170</v>
      </c>
      <c r="E72" s="85" t="s">
        <v>174</v>
      </c>
      <c r="F72" s="72" t="s">
        <v>146</v>
      </c>
      <c r="G72" s="73">
        <v>5</v>
      </c>
      <c r="H72" s="40"/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1.5</v>
      </c>
      <c r="T72" s="74">
        <v>1</v>
      </c>
      <c r="U72" s="74">
        <v>1</v>
      </c>
      <c r="V72" s="74">
        <v>1.5</v>
      </c>
      <c r="W72" s="74">
        <v>0</v>
      </c>
      <c r="X72" s="74">
        <v>0.5</v>
      </c>
      <c r="Y72" s="74">
        <v>0</v>
      </c>
      <c r="Z72" s="46">
        <v>5.5</v>
      </c>
      <c r="AA72" s="47">
        <f t="shared" si="10"/>
        <v>5</v>
      </c>
    </row>
    <row r="73" spans="1:33" x14ac:dyDescent="0.25">
      <c r="A73" s="82" t="s">
        <v>163</v>
      </c>
      <c r="B73" s="92" t="s">
        <v>164</v>
      </c>
      <c r="C73" s="84" t="s">
        <v>169</v>
      </c>
      <c r="D73" s="70" t="s">
        <v>170</v>
      </c>
      <c r="E73" s="85" t="s">
        <v>175</v>
      </c>
      <c r="F73" s="72" t="s">
        <v>146</v>
      </c>
      <c r="G73" s="73">
        <v>5</v>
      </c>
      <c r="H73" s="40"/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46">
        <v>0</v>
      </c>
      <c r="AA73" s="47">
        <f t="shared" si="10"/>
        <v>0</v>
      </c>
    </row>
    <row r="74" spans="1:33" ht="12.75" customHeight="1" x14ac:dyDescent="0.25">
      <c r="A74" s="82" t="s">
        <v>147</v>
      </c>
      <c r="B74" s="92" t="s">
        <v>148</v>
      </c>
      <c r="C74" s="69" t="s">
        <v>176</v>
      </c>
      <c r="D74" s="87" t="s">
        <v>177</v>
      </c>
      <c r="E74" s="88" t="str">
        <f>C74&amp;A74</f>
        <v>U087T015</v>
      </c>
      <c r="F74" s="89" t="s">
        <v>146</v>
      </c>
      <c r="G74" s="90">
        <v>5</v>
      </c>
      <c r="H74" s="40"/>
      <c r="I74" s="74">
        <v>0</v>
      </c>
      <c r="J74" s="74">
        <v>0</v>
      </c>
      <c r="K74" s="74">
        <v>0</v>
      </c>
      <c r="L74" s="74">
        <v>0.5</v>
      </c>
      <c r="M74" s="74">
        <v>2.5</v>
      </c>
      <c r="N74" s="74">
        <v>0</v>
      </c>
      <c r="O74" s="74">
        <v>1</v>
      </c>
      <c r="P74" s="74">
        <v>1</v>
      </c>
      <c r="Q74" s="74">
        <v>1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46">
        <v>6</v>
      </c>
      <c r="AA74" s="47">
        <f t="shared" si="10"/>
        <v>5</v>
      </c>
    </row>
    <row r="75" spans="1:33" ht="12.75" customHeight="1" x14ac:dyDescent="0.25">
      <c r="A75" s="82" t="s">
        <v>154</v>
      </c>
      <c r="B75" s="92" t="s">
        <v>155</v>
      </c>
      <c r="C75" s="69" t="s">
        <v>176</v>
      </c>
      <c r="D75" s="87" t="s">
        <v>177</v>
      </c>
      <c r="E75" s="88" t="str">
        <f>C75&amp;A75</f>
        <v>U087T159</v>
      </c>
      <c r="F75" s="89" t="s">
        <v>146</v>
      </c>
      <c r="G75" s="90">
        <v>5</v>
      </c>
      <c r="H75" s="40"/>
      <c r="I75" s="74">
        <v>0</v>
      </c>
      <c r="J75" s="74">
        <v>0</v>
      </c>
      <c r="K75" s="74">
        <v>0</v>
      </c>
      <c r="L75" s="74">
        <v>0</v>
      </c>
      <c r="M75" s="74">
        <v>2.5</v>
      </c>
      <c r="N75" s="74">
        <v>0</v>
      </c>
      <c r="O75" s="74">
        <v>1</v>
      </c>
      <c r="P75" s="74">
        <v>1</v>
      </c>
      <c r="Q75" s="74">
        <v>2</v>
      </c>
      <c r="R75" s="74">
        <v>1.5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46">
        <v>8</v>
      </c>
      <c r="AA75" s="47">
        <f t="shared" si="10"/>
        <v>5</v>
      </c>
    </row>
    <row r="76" spans="1:33" ht="12.75" customHeight="1" x14ac:dyDescent="0.25">
      <c r="A76" s="82" t="s">
        <v>160</v>
      </c>
      <c r="B76" s="92" t="s">
        <v>161</v>
      </c>
      <c r="C76" s="69" t="s">
        <v>176</v>
      </c>
      <c r="D76" s="87" t="s">
        <v>177</v>
      </c>
      <c r="E76" s="88" t="str">
        <f>C76&amp;A76</f>
        <v>U087T183</v>
      </c>
      <c r="F76" s="89" t="s">
        <v>146</v>
      </c>
      <c r="G76" s="90">
        <v>5</v>
      </c>
      <c r="H76" s="40"/>
      <c r="I76" s="74">
        <v>0</v>
      </c>
      <c r="J76" s="74">
        <v>0</v>
      </c>
      <c r="K76" s="74">
        <v>0</v>
      </c>
      <c r="L76" s="74">
        <v>0.5</v>
      </c>
      <c r="M76" s="74">
        <v>0</v>
      </c>
      <c r="N76" s="74">
        <v>1</v>
      </c>
      <c r="O76" s="74">
        <v>0</v>
      </c>
      <c r="P76" s="74">
        <v>0</v>
      </c>
      <c r="Q76" s="74">
        <v>1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  <c r="Y76" s="74">
        <v>0</v>
      </c>
      <c r="Z76" s="46">
        <v>2.5</v>
      </c>
      <c r="AA76" s="47">
        <f t="shared" si="10"/>
        <v>3</v>
      </c>
    </row>
    <row r="77" spans="1:33" ht="12.75" customHeight="1" x14ac:dyDescent="0.25">
      <c r="A77" s="82" t="s">
        <v>163</v>
      </c>
      <c r="B77" s="92" t="s">
        <v>164</v>
      </c>
      <c r="C77" s="69" t="s">
        <v>176</v>
      </c>
      <c r="D77" s="87" t="s">
        <v>177</v>
      </c>
      <c r="E77" s="88" t="str">
        <f>C77&amp;A77</f>
        <v>U087T252</v>
      </c>
      <c r="F77" s="89" t="s">
        <v>146</v>
      </c>
      <c r="G77" s="90">
        <v>5</v>
      </c>
      <c r="H77" s="40"/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  <c r="Y77" s="74">
        <v>0</v>
      </c>
      <c r="Z77" s="46">
        <v>0</v>
      </c>
      <c r="AA77" s="47">
        <f t="shared" si="10"/>
        <v>0</v>
      </c>
    </row>
    <row r="78" spans="1:33" ht="12.75" customHeight="1" x14ac:dyDescent="0.25">
      <c r="A78" s="54" t="s">
        <v>178</v>
      </c>
      <c r="B78" s="55" t="s">
        <v>179</v>
      </c>
      <c r="C78" s="56" t="s">
        <v>178</v>
      </c>
      <c r="D78" s="57" t="s">
        <v>179</v>
      </c>
      <c r="E78" s="81" t="s">
        <v>180</v>
      </c>
      <c r="F78" s="59" t="s">
        <v>125</v>
      </c>
      <c r="G78" s="60">
        <v>6</v>
      </c>
      <c r="H78" s="16"/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6">
        <v>0</v>
      </c>
      <c r="AA78" s="47">
        <f t="shared" si="10"/>
        <v>0</v>
      </c>
    </row>
    <row r="79" spans="1:33" ht="12.75" customHeight="1" x14ac:dyDescent="0.25">
      <c r="A79" s="54" t="s">
        <v>181</v>
      </c>
      <c r="B79" s="55" t="s">
        <v>182</v>
      </c>
      <c r="C79" s="56" t="s">
        <v>181</v>
      </c>
      <c r="D79" s="57" t="s">
        <v>182</v>
      </c>
      <c r="E79" s="81" t="s">
        <v>183</v>
      </c>
      <c r="F79" s="59" t="s">
        <v>146</v>
      </c>
      <c r="G79" s="60">
        <v>6</v>
      </c>
      <c r="H79" s="16"/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6">
        <v>0</v>
      </c>
      <c r="AA79" s="47">
        <f t="shared" si="10"/>
        <v>0</v>
      </c>
    </row>
    <row r="80" spans="1:33" x14ac:dyDescent="0.25">
      <c r="A80" s="54" t="s">
        <v>184</v>
      </c>
      <c r="B80" s="55" t="s">
        <v>185</v>
      </c>
      <c r="C80" s="56" t="s">
        <v>184</v>
      </c>
      <c r="D80" s="57" t="s">
        <v>185</v>
      </c>
      <c r="E80" s="81" t="s">
        <v>186</v>
      </c>
      <c r="F80" s="59" t="s">
        <v>146</v>
      </c>
      <c r="G80" s="60">
        <v>6</v>
      </c>
      <c r="H80" s="16"/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6">
        <v>0</v>
      </c>
      <c r="AA80" s="47">
        <f t="shared" si="10"/>
        <v>0</v>
      </c>
    </row>
    <row r="81" spans="1:27" ht="12.75" customHeight="1" x14ac:dyDescent="0.25">
      <c r="A81" s="54" t="s">
        <v>187</v>
      </c>
      <c r="B81" s="55" t="s">
        <v>188</v>
      </c>
      <c r="C81" s="56" t="s">
        <v>187</v>
      </c>
      <c r="D81" s="57" t="s">
        <v>188</v>
      </c>
      <c r="E81" s="81" t="s">
        <v>189</v>
      </c>
      <c r="F81" s="59" t="s">
        <v>190</v>
      </c>
      <c r="G81" s="60">
        <v>6</v>
      </c>
      <c r="H81" s="16"/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6">
        <v>0</v>
      </c>
      <c r="AA81" s="47">
        <f t="shared" ref="AA81:AA144" si="14">COUNTIF($I81:$Y81,"&lt;&gt;0")</f>
        <v>0</v>
      </c>
    </row>
    <row r="82" spans="1:27" ht="12.75" customHeight="1" x14ac:dyDescent="0.25">
      <c r="A82" s="54" t="s">
        <v>191</v>
      </c>
      <c r="B82" s="55" t="s">
        <v>192</v>
      </c>
      <c r="C82" s="56" t="s">
        <v>191</v>
      </c>
      <c r="D82" s="57" t="s">
        <v>192</v>
      </c>
      <c r="E82" s="81" t="s">
        <v>193</v>
      </c>
      <c r="F82" s="59" t="s">
        <v>146</v>
      </c>
      <c r="G82" s="60">
        <v>6</v>
      </c>
      <c r="H82" s="16"/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6">
        <v>0</v>
      </c>
      <c r="AA82" s="47">
        <f t="shared" si="14"/>
        <v>0</v>
      </c>
    </row>
    <row r="83" spans="1:27" x14ac:dyDescent="0.25">
      <c r="A83" s="54" t="s">
        <v>194</v>
      </c>
      <c r="B83" s="55" t="s">
        <v>195</v>
      </c>
      <c r="C83" s="56" t="s">
        <v>194</v>
      </c>
      <c r="D83" s="57" t="s">
        <v>195</v>
      </c>
      <c r="E83" s="81" t="s">
        <v>196</v>
      </c>
      <c r="F83" s="59" t="s">
        <v>125</v>
      </c>
      <c r="G83" s="60">
        <v>6</v>
      </c>
      <c r="H83" s="16"/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6">
        <v>0</v>
      </c>
      <c r="AA83" s="47">
        <f t="shared" si="14"/>
        <v>0</v>
      </c>
    </row>
    <row r="84" spans="1:27" ht="12.75" customHeight="1" x14ac:dyDescent="0.25">
      <c r="A84" s="54" t="s">
        <v>197</v>
      </c>
      <c r="B84" s="55" t="s">
        <v>198</v>
      </c>
      <c r="C84" s="56" t="s">
        <v>197</v>
      </c>
      <c r="D84" s="57" t="s">
        <v>198</v>
      </c>
      <c r="E84" s="81" t="s">
        <v>199</v>
      </c>
      <c r="F84" s="59" t="s">
        <v>125</v>
      </c>
      <c r="G84" s="60">
        <v>6</v>
      </c>
      <c r="H84" s="16"/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6">
        <v>0</v>
      </c>
      <c r="AA84" s="47">
        <f t="shared" si="14"/>
        <v>0</v>
      </c>
    </row>
    <row r="85" spans="1:27" x14ac:dyDescent="0.25">
      <c r="A85" s="54" t="s">
        <v>200</v>
      </c>
      <c r="B85" s="55" t="s">
        <v>201</v>
      </c>
      <c r="C85" s="56" t="s">
        <v>200</v>
      </c>
      <c r="D85" s="57" t="s">
        <v>201</v>
      </c>
      <c r="E85" s="81" t="s">
        <v>202</v>
      </c>
      <c r="F85" s="59" t="s">
        <v>146</v>
      </c>
      <c r="G85" s="60">
        <v>6</v>
      </c>
      <c r="H85" s="16"/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6">
        <v>0</v>
      </c>
      <c r="AA85" s="47">
        <f t="shared" si="14"/>
        <v>0</v>
      </c>
    </row>
    <row r="86" spans="1:27" x14ac:dyDescent="0.25">
      <c r="A86" s="54" t="s">
        <v>203</v>
      </c>
      <c r="B86" s="55" t="s">
        <v>204</v>
      </c>
      <c r="C86" s="56" t="s">
        <v>203</v>
      </c>
      <c r="D86" s="57" t="s">
        <v>204</v>
      </c>
      <c r="E86" s="81" t="s">
        <v>205</v>
      </c>
      <c r="F86" s="59" t="s">
        <v>146</v>
      </c>
      <c r="G86" s="60">
        <v>6</v>
      </c>
      <c r="H86" s="16"/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6">
        <v>0</v>
      </c>
      <c r="AA86" s="47">
        <f t="shared" si="14"/>
        <v>0</v>
      </c>
    </row>
    <row r="87" spans="1:27" ht="12.75" customHeight="1" x14ac:dyDescent="0.25">
      <c r="A87" s="54" t="s">
        <v>206</v>
      </c>
      <c r="B87" s="55" t="s">
        <v>207</v>
      </c>
      <c r="C87" s="56" t="s">
        <v>206</v>
      </c>
      <c r="D87" s="57" t="s">
        <v>207</v>
      </c>
      <c r="E87" s="81" t="s">
        <v>208</v>
      </c>
      <c r="F87" s="59" t="s">
        <v>146</v>
      </c>
      <c r="G87" s="60">
        <v>6</v>
      </c>
      <c r="H87" s="16"/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6">
        <v>0</v>
      </c>
      <c r="AA87" s="47">
        <f t="shared" si="14"/>
        <v>0</v>
      </c>
    </row>
    <row r="88" spans="1:27" x14ac:dyDescent="0.25">
      <c r="A88" s="54" t="s">
        <v>209</v>
      </c>
      <c r="B88" s="55" t="s">
        <v>210</v>
      </c>
      <c r="C88" s="56" t="s">
        <v>209</v>
      </c>
      <c r="D88" s="57" t="s">
        <v>210</v>
      </c>
      <c r="E88" s="81" t="s">
        <v>211</v>
      </c>
      <c r="F88" s="59" t="s">
        <v>212</v>
      </c>
      <c r="G88" s="60">
        <v>6</v>
      </c>
      <c r="H88" s="16"/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6">
        <v>0</v>
      </c>
      <c r="AA88" s="47">
        <f t="shared" si="14"/>
        <v>0</v>
      </c>
    </row>
    <row r="89" spans="1:27" x14ac:dyDescent="0.25">
      <c r="A89" s="54" t="s">
        <v>213</v>
      </c>
      <c r="B89" s="55" t="s">
        <v>214</v>
      </c>
      <c r="C89" s="56" t="s">
        <v>213</v>
      </c>
      <c r="D89" s="57" t="s">
        <v>214</v>
      </c>
      <c r="E89" s="81" t="s">
        <v>215</v>
      </c>
      <c r="F89" s="59" t="s">
        <v>146</v>
      </c>
      <c r="G89" s="60">
        <v>6</v>
      </c>
      <c r="H89" s="16"/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6">
        <v>0</v>
      </c>
      <c r="AA89" s="47">
        <f t="shared" si="14"/>
        <v>0</v>
      </c>
    </row>
    <row r="90" spans="1:27" ht="12.75" customHeight="1" x14ac:dyDescent="0.25">
      <c r="A90" s="67" t="s">
        <v>178</v>
      </c>
      <c r="B90" s="68" t="s">
        <v>179</v>
      </c>
      <c r="C90" s="69" t="s">
        <v>216</v>
      </c>
      <c r="D90" s="70" t="s">
        <v>217</v>
      </c>
      <c r="E90" s="71" t="s">
        <v>218</v>
      </c>
      <c r="F90" s="72" t="s">
        <v>125</v>
      </c>
      <c r="G90" s="73">
        <v>6</v>
      </c>
      <c r="H90" s="40"/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-1</v>
      </c>
      <c r="Q90" s="74">
        <v>0</v>
      </c>
      <c r="R90" s="74">
        <v>0</v>
      </c>
      <c r="S90" s="74">
        <v>0</v>
      </c>
      <c r="T90" s="74">
        <v>0</v>
      </c>
      <c r="U90" s="74">
        <v>0</v>
      </c>
      <c r="V90" s="74">
        <v>-1</v>
      </c>
      <c r="W90" s="74">
        <v>1</v>
      </c>
      <c r="X90" s="74">
        <v>0</v>
      </c>
      <c r="Y90" s="74">
        <v>0</v>
      </c>
      <c r="Z90" s="46">
        <v>-1</v>
      </c>
      <c r="AA90" s="47">
        <f t="shared" si="14"/>
        <v>3</v>
      </c>
    </row>
    <row r="91" spans="1:27" x14ac:dyDescent="0.25">
      <c r="A91" s="67" t="s">
        <v>181</v>
      </c>
      <c r="B91" s="68" t="s">
        <v>182</v>
      </c>
      <c r="C91" s="69" t="s">
        <v>216</v>
      </c>
      <c r="D91" s="70" t="s">
        <v>217</v>
      </c>
      <c r="E91" s="71" t="s">
        <v>219</v>
      </c>
      <c r="F91" s="72" t="s">
        <v>146</v>
      </c>
      <c r="G91" s="73">
        <v>6</v>
      </c>
      <c r="H91" s="40"/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1</v>
      </c>
      <c r="Q91" s="74">
        <v>0</v>
      </c>
      <c r="R91" s="74">
        <v>0</v>
      </c>
      <c r="S91" s="74">
        <v>0</v>
      </c>
      <c r="T91" s="74">
        <v>0</v>
      </c>
      <c r="U91" s="74">
        <v>0</v>
      </c>
      <c r="V91" s="74">
        <v>-1</v>
      </c>
      <c r="W91" s="74">
        <v>1</v>
      </c>
      <c r="X91" s="74">
        <v>0</v>
      </c>
      <c r="Y91" s="74">
        <v>0</v>
      </c>
      <c r="Z91" s="46">
        <v>1</v>
      </c>
      <c r="AA91" s="47">
        <f t="shared" si="14"/>
        <v>3</v>
      </c>
    </row>
    <row r="92" spans="1:27" x14ac:dyDescent="0.25">
      <c r="A92" s="67" t="s">
        <v>184</v>
      </c>
      <c r="B92" s="68" t="s">
        <v>185</v>
      </c>
      <c r="C92" s="69" t="s">
        <v>216</v>
      </c>
      <c r="D92" s="70" t="s">
        <v>217</v>
      </c>
      <c r="E92" s="71" t="s">
        <v>220</v>
      </c>
      <c r="F92" s="72" t="s">
        <v>146</v>
      </c>
      <c r="G92" s="73">
        <v>6</v>
      </c>
      <c r="H92" s="40"/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0</v>
      </c>
      <c r="Y92" s="74">
        <v>0</v>
      </c>
      <c r="Z92" s="46">
        <v>0</v>
      </c>
      <c r="AA92" s="47">
        <f t="shared" si="14"/>
        <v>0</v>
      </c>
    </row>
    <row r="93" spans="1:27" x14ac:dyDescent="0.25">
      <c r="A93" s="67" t="s">
        <v>187</v>
      </c>
      <c r="B93" s="68" t="s">
        <v>188</v>
      </c>
      <c r="C93" s="69" t="s">
        <v>216</v>
      </c>
      <c r="D93" s="70" t="s">
        <v>217</v>
      </c>
      <c r="E93" s="71" t="s">
        <v>221</v>
      </c>
      <c r="F93" s="72" t="s">
        <v>190</v>
      </c>
      <c r="G93" s="73">
        <v>6</v>
      </c>
      <c r="H93" s="40"/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46">
        <v>0</v>
      </c>
      <c r="AA93" s="47">
        <f t="shared" si="14"/>
        <v>0</v>
      </c>
    </row>
    <row r="94" spans="1:27" ht="12.75" customHeight="1" x14ac:dyDescent="0.25">
      <c r="A94" s="67" t="s">
        <v>191</v>
      </c>
      <c r="B94" s="68" t="s">
        <v>192</v>
      </c>
      <c r="C94" s="69" t="s">
        <v>216</v>
      </c>
      <c r="D94" s="70" t="s">
        <v>217</v>
      </c>
      <c r="E94" s="71" t="s">
        <v>222</v>
      </c>
      <c r="F94" s="72" t="s">
        <v>146</v>
      </c>
      <c r="G94" s="73">
        <v>6</v>
      </c>
      <c r="H94" s="40"/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-1</v>
      </c>
      <c r="X94" s="74">
        <v>1</v>
      </c>
      <c r="Y94" s="74">
        <v>0</v>
      </c>
      <c r="Z94" s="46">
        <v>0</v>
      </c>
      <c r="AA94" s="47">
        <f t="shared" si="14"/>
        <v>2</v>
      </c>
    </row>
    <row r="95" spans="1:27" x14ac:dyDescent="0.25">
      <c r="A95" s="67" t="s">
        <v>194</v>
      </c>
      <c r="B95" s="68" t="s">
        <v>195</v>
      </c>
      <c r="C95" s="69" t="s">
        <v>216</v>
      </c>
      <c r="D95" s="70" t="s">
        <v>217</v>
      </c>
      <c r="E95" s="71" t="s">
        <v>223</v>
      </c>
      <c r="F95" s="72" t="s">
        <v>125</v>
      </c>
      <c r="G95" s="73">
        <v>6</v>
      </c>
      <c r="H95" s="40"/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46">
        <v>0</v>
      </c>
      <c r="AA95" s="47">
        <f t="shared" si="14"/>
        <v>0</v>
      </c>
    </row>
    <row r="96" spans="1:27" x14ac:dyDescent="0.25">
      <c r="A96" s="67" t="s">
        <v>200</v>
      </c>
      <c r="B96" s="68" t="s">
        <v>201</v>
      </c>
      <c r="C96" s="69" t="s">
        <v>216</v>
      </c>
      <c r="D96" s="70" t="s">
        <v>217</v>
      </c>
      <c r="E96" s="71" t="s">
        <v>224</v>
      </c>
      <c r="F96" s="72" t="s">
        <v>146</v>
      </c>
      <c r="G96" s="73">
        <v>6</v>
      </c>
      <c r="H96" s="40"/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4">
        <v>0</v>
      </c>
      <c r="Y96" s="74">
        <v>0</v>
      </c>
      <c r="Z96" s="46">
        <v>0</v>
      </c>
      <c r="AA96" s="47">
        <f t="shared" si="14"/>
        <v>0</v>
      </c>
    </row>
    <row r="97" spans="1:27" x14ac:dyDescent="0.25">
      <c r="A97" s="67" t="s">
        <v>206</v>
      </c>
      <c r="B97" s="68" t="s">
        <v>207</v>
      </c>
      <c r="C97" s="69" t="s">
        <v>216</v>
      </c>
      <c r="D97" s="70" t="s">
        <v>217</v>
      </c>
      <c r="E97" s="71" t="s">
        <v>225</v>
      </c>
      <c r="F97" s="72" t="s">
        <v>146</v>
      </c>
      <c r="G97" s="73">
        <v>6</v>
      </c>
      <c r="H97" s="40"/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0</v>
      </c>
      <c r="X97" s="74">
        <v>0</v>
      </c>
      <c r="Y97" s="74">
        <v>0</v>
      </c>
      <c r="Z97" s="46">
        <v>0</v>
      </c>
      <c r="AA97" s="47">
        <f t="shared" si="14"/>
        <v>0</v>
      </c>
    </row>
    <row r="98" spans="1:27" ht="12.75" customHeight="1" x14ac:dyDescent="0.25">
      <c r="A98" s="67" t="s">
        <v>209</v>
      </c>
      <c r="B98" s="68" t="s">
        <v>210</v>
      </c>
      <c r="C98" s="69" t="s">
        <v>216</v>
      </c>
      <c r="D98" s="70" t="s">
        <v>217</v>
      </c>
      <c r="E98" s="71" t="s">
        <v>226</v>
      </c>
      <c r="F98" s="72" t="s">
        <v>212</v>
      </c>
      <c r="G98" s="73">
        <v>6</v>
      </c>
      <c r="H98" s="40"/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0</v>
      </c>
      <c r="X98" s="74">
        <v>0</v>
      </c>
      <c r="Y98" s="74">
        <v>0</v>
      </c>
      <c r="Z98" s="46">
        <v>0</v>
      </c>
      <c r="AA98" s="47">
        <f t="shared" si="14"/>
        <v>0</v>
      </c>
    </row>
    <row r="99" spans="1:27" ht="12.75" customHeight="1" x14ac:dyDescent="0.25">
      <c r="A99" s="82" t="s">
        <v>197</v>
      </c>
      <c r="B99" s="92" t="s">
        <v>198</v>
      </c>
      <c r="C99" s="69" t="s">
        <v>227</v>
      </c>
      <c r="D99" s="70" t="s">
        <v>228</v>
      </c>
      <c r="E99" s="88" t="s">
        <v>229</v>
      </c>
      <c r="F99" s="72" t="s">
        <v>125</v>
      </c>
      <c r="G99" s="73">
        <v>6</v>
      </c>
      <c r="H99" s="40"/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  <c r="Y99" s="74">
        <v>0</v>
      </c>
      <c r="Z99" s="46">
        <v>0</v>
      </c>
      <c r="AA99" s="47">
        <f t="shared" si="14"/>
        <v>0</v>
      </c>
    </row>
    <row r="100" spans="1:27" ht="12.75" customHeight="1" x14ac:dyDescent="0.25">
      <c r="A100" s="82" t="s">
        <v>203</v>
      </c>
      <c r="B100" s="92" t="s">
        <v>204</v>
      </c>
      <c r="C100" s="69" t="s">
        <v>227</v>
      </c>
      <c r="D100" s="70" t="s">
        <v>228</v>
      </c>
      <c r="E100" s="88" t="s">
        <v>230</v>
      </c>
      <c r="F100" s="72" t="s">
        <v>146</v>
      </c>
      <c r="G100" s="73">
        <v>6</v>
      </c>
      <c r="H100" s="40"/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46">
        <v>0</v>
      </c>
      <c r="AA100" s="47">
        <f t="shared" si="14"/>
        <v>0</v>
      </c>
    </row>
    <row r="101" spans="1:27" ht="12.75" customHeight="1" x14ac:dyDescent="0.25">
      <c r="A101" s="54" t="s">
        <v>231</v>
      </c>
      <c r="B101" s="55" t="s">
        <v>232</v>
      </c>
      <c r="C101" s="56" t="s">
        <v>231</v>
      </c>
      <c r="D101" s="57" t="s">
        <v>232</v>
      </c>
      <c r="E101" s="81" t="s">
        <v>233</v>
      </c>
      <c r="F101" s="59" t="s">
        <v>234</v>
      </c>
      <c r="G101" s="60">
        <v>7</v>
      </c>
      <c r="H101" s="16"/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0.17000000000000171</v>
      </c>
      <c r="V101" s="45">
        <v>0</v>
      </c>
      <c r="W101" s="45">
        <v>0</v>
      </c>
      <c r="X101" s="45">
        <v>1.6499999999999986</v>
      </c>
      <c r="Y101" s="45">
        <v>0</v>
      </c>
      <c r="Z101" s="46">
        <v>1.8199999999999363</v>
      </c>
      <c r="AA101" s="47">
        <f t="shared" si="14"/>
        <v>2</v>
      </c>
    </row>
    <row r="102" spans="1:27" ht="12.75" customHeight="1" x14ac:dyDescent="0.25">
      <c r="A102" s="54" t="s">
        <v>235</v>
      </c>
      <c r="B102" s="55" t="s">
        <v>236</v>
      </c>
      <c r="C102" s="56" t="s">
        <v>235</v>
      </c>
      <c r="D102" s="57" t="s">
        <v>236</v>
      </c>
      <c r="E102" s="58" t="s">
        <v>237</v>
      </c>
      <c r="F102" s="59" t="s">
        <v>238</v>
      </c>
      <c r="G102" s="60">
        <v>9</v>
      </c>
      <c r="H102" s="16"/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6">
        <v>0</v>
      </c>
      <c r="AA102" s="47">
        <f t="shared" si="14"/>
        <v>0</v>
      </c>
    </row>
    <row r="103" spans="1:27" ht="12.75" customHeight="1" x14ac:dyDescent="0.25">
      <c r="A103" s="54" t="s">
        <v>239</v>
      </c>
      <c r="B103" s="55" t="s">
        <v>240</v>
      </c>
      <c r="C103" s="56" t="s">
        <v>239</v>
      </c>
      <c r="D103" s="57" t="s">
        <v>240</v>
      </c>
      <c r="E103" s="81" t="s">
        <v>241</v>
      </c>
      <c r="F103" s="59" t="s">
        <v>242</v>
      </c>
      <c r="G103" s="60">
        <v>9</v>
      </c>
      <c r="H103" s="16"/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-1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6">
        <v>-1</v>
      </c>
      <c r="AA103" s="47">
        <f t="shared" si="14"/>
        <v>1</v>
      </c>
    </row>
    <row r="104" spans="1:27" ht="12.75" customHeight="1" x14ac:dyDescent="0.25">
      <c r="A104" s="54" t="s">
        <v>243</v>
      </c>
      <c r="B104" s="55" t="s">
        <v>244</v>
      </c>
      <c r="C104" s="56" t="s">
        <v>243</v>
      </c>
      <c r="D104" s="57" t="s">
        <v>244</v>
      </c>
      <c r="E104" s="58" t="s">
        <v>245</v>
      </c>
      <c r="F104" s="59" t="s">
        <v>238</v>
      </c>
      <c r="G104" s="60">
        <v>9</v>
      </c>
      <c r="H104" s="16"/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6">
        <v>0</v>
      </c>
      <c r="AA104" s="47">
        <f t="shared" si="14"/>
        <v>0</v>
      </c>
    </row>
    <row r="105" spans="1:27" ht="12.75" customHeight="1" x14ac:dyDescent="0.25">
      <c r="A105" s="54" t="s">
        <v>246</v>
      </c>
      <c r="B105" s="55" t="s">
        <v>247</v>
      </c>
      <c r="C105" s="86" t="s">
        <v>246</v>
      </c>
      <c r="D105" s="57" t="s">
        <v>247</v>
      </c>
      <c r="E105" s="81" t="s">
        <v>248</v>
      </c>
      <c r="F105" s="59" t="s">
        <v>242</v>
      </c>
      <c r="G105" s="60">
        <v>9</v>
      </c>
      <c r="H105" s="16"/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6">
        <v>0</v>
      </c>
      <c r="AA105" s="47">
        <f t="shared" si="14"/>
        <v>0</v>
      </c>
    </row>
    <row r="106" spans="1:27" ht="12.75" customHeight="1" x14ac:dyDescent="0.25">
      <c r="A106" s="54" t="s">
        <v>249</v>
      </c>
      <c r="B106" s="55" t="s">
        <v>250</v>
      </c>
      <c r="C106" s="56" t="s">
        <v>249</v>
      </c>
      <c r="D106" s="57" t="s">
        <v>250</v>
      </c>
      <c r="E106" s="58" t="s">
        <v>251</v>
      </c>
      <c r="F106" s="59" t="s">
        <v>238</v>
      </c>
      <c r="G106" s="60">
        <v>9</v>
      </c>
      <c r="H106" s="16"/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0</v>
      </c>
      <c r="V106" s="45">
        <v>0</v>
      </c>
      <c r="W106" s="45">
        <v>-1</v>
      </c>
      <c r="X106" s="45">
        <v>0</v>
      </c>
      <c r="Y106" s="45">
        <v>0</v>
      </c>
      <c r="Z106" s="46">
        <v>-1</v>
      </c>
      <c r="AA106" s="47">
        <f t="shared" si="14"/>
        <v>1</v>
      </c>
    </row>
    <row r="107" spans="1:27" ht="12.75" customHeight="1" x14ac:dyDescent="0.25">
      <c r="A107" s="54" t="s">
        <v>252</v>
      </c>
      <c r="B107" s="55" t="s">
        <v>253</v>
      </c>
      <c r="C107" s="86" t="s">
        <v>252</v>
      </c>
      <c r="D107" s="57" t="s">
        <v>253</v>
      </c>
      <c r="E107" s="81" t="s">
        <v>254</v>
      </c>
      <c r="F107" s="59" t="s">
        <v>242</v>
      </c>
      <c r="G107" s="60">
        <v>9</v>
      </c>
      <c r="H107" s="16"/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6">
        <v>0</v>
      </c>
      <c r="AA107" s="47">
        <f t="shared" si="14"/>
        <v>0</v>
      </c>
    </row>
    <row r="108" spans="1:27" ht="12.75" customHeight="1" x14ac:dyDescent="0.25">
      <c r="A108" s="54" t="s">
        <v>255</v>
      </c>
      <c r="B108" s="55" t="s">
        <v>256</v>
      </c>
      <c r="C108" s="56" t="s">
        <v>255</v>
      </c>
      <c r="D108" s="57" t="s">
        <v>256</v>
      </c>
      <c r="E108" s="58" t="s">
        <v>257</v>
      </c>
      <c r="F108" s="59" t="s">
        <v>238</v>
      </c>
      <c r="G108" s="60">
        <v>9</v>
      </c>
      <c r="H108" s="16"/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6">
        <v>0</v>
      </c>
      <c r="AA108" s="47">
        <f t="shared" si="14"/>
        <v>0</v>
      </c>
    </row>
    <row r="109" spans="1:27" ht="12.75" customHeight="1" x14ac:dyDescent="0.25">
      <c r="A109" s="54" t="s">
        <v>258</v>
      </c>
      <c r="B109" s="55" t="s">
        <v>259</v>
      </c>
      <c r="C109" s="56" t="s">
        <v>258</v>
      </c>
      <c r="D109" s="57" t="s">
        <v>259</v>
      </c>
      <c r="E109" s="58" t="s">
        <v>260</v>
      </c>
      <c r="F109" s="59" t="s">
        <v>238</v>
      </c>
      <c r="G109" s="60">
        <v>9</v>
      </c>
      <c r="H109" s="16"/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6">
        <v>0</v>
      </c>
      <c r="AA109" s="47">
        <f t="shared" si="14"/>
        <v>0</v>
      </c>
    </row>
    <row r="110" spans="1:27" ht="12.75" customHeight="1" x14ac:dyDescent="0.25">
      <c r="A110" s="82" t="s">
        <v>246</v>
      </c>
      <c r="B110" s="92" t="s">
        <v>247</v>
      </c>
      <c r="C110" s="84" t="s">
        <v>261</v>
      </c>
      <c r="D110" s="70" t="s">
        <v>262</v>
      </c>
      <c r="E110" s="85" t="s">
        <v>263</v>
      </c>
      <c r="F110" s="72" t="s">
        <v>242</v>
      </c>
      <c r="G110" s="90">
        <v>9</v>
      </c>
      <c r="H110" s="40"/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0</v>
      </c>
      <c r="V110" s="74">
        <v>0</v>
      </c>
      <c r="W110" s="74">
        <v>0</v>
      </c>
      <c r="X110" s="74">
        <v>0</v>
      </c>
      <c r="Y110" s="74">
        <v>0</v>
      </c>
      <c r="Z110" s="46">
        <v>0</v>
      </c>
      <c r="AA110" s="47">
        <f t="shared" si="14"/>
        <v>0</v>
      </c>
    </row>
    <row r="111" spans="1:27" ht="12.75" customHeight="1" x14ac:dyDescent="0.25">
      <c r="A111" s="82" t="s">
        <v>252</v>
      </c>
      <c r="B111" s="92" t="s">
        <v>253</v>
      </c>
      <c r="C111" s="84" t="s">
        <v>261</v>
      </c>
      <c r="D111" s="70" t="s">
        <v>262</v>
      </c>
      <c r="E111" s="85" t="s">
        <v>264</v>
      </c>
      <c r="F111" s="72" t="s">
        <v>242</v>
      </c>
      <c r="G111" s="90">
        <v>9</v>
      </c>
      <c r="H111" s="40"/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0</v>
      </c>
      <c r="V111" s="74">
        <v>0</v>
      </c>
      <c r="W111" s="74">
        <v>0</v>
      </c>
      <c r="X111" s="74">
        <v>0</v>
      </c>
      <c r="Y111" s="74">
        <v>0</v>
      </c>
      <c r="Z111" s="46">
        <v>0</v>
      </c>
      <c r="AA111" s="47">
        <f t="shared" si="14"/>
        <v>0</v>
      </c>
    </row>
    <row r="112" spans="1:27" ht="12.75" customHeight="1" x14ac:dyDescent="0.25">
      <c r="A112" s="67" t="s">
        <v>235</v>
      </c>
      <c r="B112" s="68" t="s">
        <v>236</v>
      </c>
      <c r="C112" s="69" t="s">
        <v>265</v>
      </c>
      <c r="D112" s="70" t="s">
        <v>266</v>
      </c>
      <c r="E112" s="71" t="s">
        <v>267</v>
      </c>
      <c r="F112" s="72" t="s">
        <v>238</v>
      </c>
      <c r="G112" s="73">
        <v>9</v>
      </c>
      <c r="H112" s="16"/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-0.99999999999999978</v>
      </c>
      <c r="V112" s="74">
        <v>0</v>
      </c>
      <c r="W112" s="74">
        <v>-0.5</v>
      </c>
      <c r="X112" s="74">
        <v>0</v>
      </c>
      <c r="Y112" s="74">
        <v>0</v>
      </c>
      <c r="Z112" s="46">
        <v>-1.5</v>
      </c>
      <c r="AA112" s="47">
        <f t="shared" si="14"/>
        <v>2</v>
      </c>
    </row>
    <row r="113" spans="1:27" ht="12.75" customHeight="1" x14ac:dyDescent="0.25">
      <c r="A113" s="67" t="s">
        <v>255</v>
      </c>
      <c r="B113" s="68" t="s">
        <v>256</v>
      </c>
      <c r="C113" s="69" t="s">
        <v>265</v>
      </c>
      <c r="D113" s="70" t="s">
        <v>266</v>
      </c>
      <c r="E113" s="71" t="s">
        <v>268</v>
      </c>
      <c r="F113" s="72" t="s">
        <v>238</v>
      </c>
      <c r="G113" s="73">
        <v>9</v>
      </c>
      <c r="H113" s="16"/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0</v>
      </c>
      <c r="V113" s="74">
        <v>0</v>
      </c>
      <c r="W113" s="74">
        <v>0</v>
      </c>
      <c r="X113" s="74">
        <v>0</v>
      </c>
      <c r="Y113" s="74">
        <v>0</v>
      </c>
      <c r="Z113" s="46">
        <v>0</v>
      </c>
      <c r="AA113" s="47">
        <f t="shared" si="14"/>
        <v>0</v>
      </c>
    </row>
    <row r="114" spans="1:27" ht="12.75" customHeight="1" x14ac:dyDescent="0.25">
      <c r="A114" s="67" t="s">
        <v>258</v>
      </c>
      <c r="B114" s="68" t="s">
        <v>259</v>
      </c>
      <c r="C114" s="69" t="s">
        <v>265</v>
      </c>
      <c r="D114" s="70" t="s">
        <v>266</v>
      </c>
      <c r="E114" s="71" t="s">
        <v>269</v>
      </c>
      <c r="F114" s="72" t="s">
        <v>238</v>
      </c>
      <c r="G114" s="90">
        <v>9</v>
      </c>
      <c r="H114" s="16"/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0</v>
      </c>
      <c r="V114" s="74">
        <v>0</v>
      </c>
      <c r="W114" s="74">
        <v>-1</v>
      </c>
      <c r="X114" s="74">
        <v>0</v>
      </c>
      <c r="Y114" s="74">
        <v>0</v>
      </c>
      <c r="Z114" s="46">
        <v>-1</v>
      </c>
      <c r="AA114" s="47">
        <f t="shared" si="14"/>
        <v>1</v>
      </c>
    </row>
    <row r="115" spans="1:27" ht="12.75" customHeight="1" x14ac:dyDescent="0.25">
      <c r="A115" s="54" t="s">
        <v>270</v>
      </c>
      <c r="B115" s="55" t="s">
        <v>271</v>
      </c>
      <c r="C115" s="56" t="s">
        <v>270</v>
      </c>
      <c r="D115" s="57" t="s">
        <v>271</v>
      </c>
      <c r="E115" s="81" t="s">
        <v>272</v>
      </c>
      <c r="F115" s="59" t="s">
        <v>234</v>
      </c>
      <c r="G115" s="60">
        <v>10</v>
      </c>
      <c r="H115" s="16"/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6">
        <v>0</v>
      </c>
      <c r="AA115" s="47">
        <f t="shared" si="14"/>
        <v>0</v>
      </c>
    </row>
    <row r="116" spans="1:27" ht="12.75" customHeight="1" x14ac:dyDescent="0.25">
      <c r="A116" s="54" t="s">
        <v>273</v>
      </c>
      <c r="B116" s="55" t="s">
        <v>274</v>
      </c>
      <c r="C116" s="56" t="s">
        <v>273</v>
      </c>
      <c r="D116" s="57" t="s">
        <v>274</v>
      </c>
      <c r="E116" s="81" t="s">
        <v>275</v>
      </c>
      <c r="F116" s="59" t="s">
        <v>238</v>
      </c>
      <c r="G116" s="60">
        <v>11</v>
      </c>
      <c r="H116" s="16"/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-1</v>
      </c>
      <c r="V116" s="45">
        <v>1</v>
      </c>
      <c r="W116" s="45">
        <v>0</v>
      </c>
      <c r="X116" s="45">
        <v>0</v>
      </c>
      <c r="Y116" s="45">
        <v>0</v>
      </c>
      <c r="Z116" s="46">
        <v>0</v>
      </c>
      <c r="AA116" s="47">
        <f t="shared" si="14"/>
        <v>2</v>
      </c>
    </row>
    <row r="117" spans="1:27" ht="12.75" customHeight="1" x14ac:dyDescent="0.25">
      <c r="A117" s="54" t="s">
        <v>276</v>
      </c>
      <c r="B117" s="55" t="s">
        <v>277</v>
      </c>
      <c r="C117" s="56" t="s">
        <v>276</v>
      </c>
      <c r="D117" s="57" t="s">
        <v>277</v>
      </c>
      <c r="E117" s="81" t="s">
        <v>278</v>
      </c>
      <c r="F117" s="59" t="s">
        <v>234</v>
      </c>
      <c r="G117" s="60">
        <v>12</v>
      </c>
      <c r="H117" s="16"/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6">
        <v>0</v>
      </c>
      <c r="AA117" s="47">
        <f t="shared" si="14"/>
        <v>0</v>
      </c>
    </row>
    <row r="118" spans="1:27" ht="12.75" customHeight="1" x14ac:dyDescent="0.25">
      <c r="A118" s="54" t="s">
        <v>279</v>
      </c>
      <c r="B118" s="55" t="s">
        <v>280</v>
      </c>
      <c r="C118" s="56" t="s">
        <v>279</v>
      </c>
      <c r="D118" s="57" t="s">
        <v>280</v>
      </c>
      <c r="E118" s="81" t="s">
        <v>281</v>
      </c>
      <c r="F118" s="59" t="s">
        <v>234</v>
      </c>
      <c r="G118" s="60">
        <v>12</v>
      </c>
      <c r="H118" s="16"/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6">
        <v>0</v>
      </c>
      <c r="AA118" s="47">
        <f t="shared" si="14"/>
        <v>0</v>
      </c>
    </row>
    <row r="119" spans="1:27" ht="12.75" customHeight="1" x14ac:dyDescent="0.25">
      <c r="A119" s="54" t="s">
        <v>282</v>
      </c>
      <c r="B119" s="55" t="s">
        <v>283</v>
      </c>
      <c r="C119" s="56" t="s">
        <v>282</v>
      </c>
      <c r="D119" s="57" t="s">
        <v>283</v>
      </c>
      <c r="E119" s="81" t="s">
        <v>284</v>
      </c>
      <c r="F119" s="59" t="s">
        <v>234</v>
      </c>
      <c r="G119" s="60">
        <v>12</v>
      </c>
      <c r="H119" s="16"/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6">
        <v>0</v>
      </c>
      <c r="AA119" s="47">
        <f t="shared" si="14"/>
        <v>0</v>
      </c>
    </row>
    <row r="120" spans="1:27" ht="12.75" customHeight="1" x14ac:dyDescent="0.25">
      <c r="A120" s="54" t="s">
        <v>285</v>
      </c>
      <c r="B120" s="55" t="s">
        <v>286</v>
      </c>
      <c r="C120" s="56" t="s">
        <v>285</v>
      </c>
      <c r="D120" s="57" t="s">
        <v>286</v>
      </c>
      <c r="E120" s="81" t="s">
        <v>287</v>
      </c>
      <c r="F120" s="59" t="s">
        <v>234</v>
      </c>
      <c r="G120" s="60">
        <v>12</v>
      </c>
      <c r="H120" s="16"/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6">
        <v>0</v>
      </c>
      <c r="AA120" s="47">
        <f t="shared" si="14"/>
        <v>0</v>
      </c>
    </row>
    <row r="121" spans="1:27" ht="12.75" customHeight="1" x14ac:dyDescent="0.25">
      <c r="A121" s="54" t="s">
        <v>288</v>
      </c>
      <c r="B121" s="55" t="s">
        <v>289</v>
      </c>
      <c r="C121" s="56" t="s">
        <v>288</v>
      </c>
      <c r="D121" s="57" t="s">
        <v>289</v>
      </c>
      <c r="E121" s="81" t="s">
        <v>290</v>
      </c>
      <c r="F121" s="59" t="s">
        <v>234</v>
      </c>
      <c r="G121" s="60">
        <v>12</v>
      </c>
      <c r="H121" s="16"/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6">
        <v>0</v>
      </c>
      <c r="AA121" s="47">
        <f t="shared" si="14"/>
        <v>0</v>
      </c>
    </row>
    <row r="122" spans="1:27" ht="12.75" customHeight="1" x14ac:dyDescent="0.25">
      <c r="A122" s="54" t="s">
        <v>291</v>
      </c>
      <c r="B122" s="55" t="s">
        <v>292</v>
      </c>
      <c r="C122" s="56" t="s">
        <v>291</v>
      </c>
      <c r="D122" s="57" t="s">
        <v>292</v>
      </c>
      <c r="E122" s="81" t="s">
        <v>293</v>
      </c>
      <c r="F122" s="59" t="s">
        <v>234</v>
      </c>
      <c r="G122" s="60">
        <v>12</v>
      </c>
      <c r="H122" s="16"/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6">
        <v>0</v>
      </c>
      <c r="AA122" s="47">
        <f t="shared" si="14"/>
        <v>0</v>
      </c>
    </row>
    <row r="123" spans="1:27" ht="12.75" customHeight="1" x14ac:dyDescent="0.25">
      <c r="A123" s="82" t="s">
        <v>276</v>
      </c>
      <c r="B123" s="83" t="s">
        <v>277</v>
      </c>
      <c r="C123" s="69" t="s">
        <v>294</v>
      </c>
      <c r="D123" s="87" t="s">
        <v>295</v>
      </c>
      <c r="E123" s="88" t="s">
        <v>296</v>
      </c>
      <c r="F123" s="89" t="s">
        <v>234</v>
      </c>
      <c r="G123" s="90">
        <v>12</v>
      </c>
      <c r="H123" s="40"/>
      <c r="I123" s="74">
        <v>0</v>
      </c>
      <c r="J123" s="74">
        <v>0</v>
      </c>
      <c r="K123" s="74">
        <v>0</v>
      </c>
      <c r="L123" s="74">
        <v>0</v>
      </c>
      <c r="M123" s="74">
        <v>1</v>
      </c>
      <c r="N123" s="74">
        <v>0</v>
      </c>
      <c r="O123" s="74">
        <v>0</v>
      </c>
      <c r="P123" s="74">
        <v>0</v>
      </c>
      <c r="Q123" s="74">
        <v>0</v>
      </c>
      <c r="R123" s="74">
        <v>1</v>
      </c>
      <c r="S123" s="74">
        <v>0</v>
      </c>
      <c r="T123" s="74">
        <v>1</v>
      </c>
      <c r="U123" s="74">
        <v>1</v>
      </c>
      <c r="V123" s="74">
        <v>0</v>
      </c>
      <c r="W123" s="74">
        <v>0</v>
      </c>
      <c r="X123" s="74">
        <v>0</v>
      </c>
      <c r="Y123" s="74">
        <v>0</v>
      </c>
      <c r="Z123" s="46">
        <v>4</v>
      </c>
      <c r="AA123" s="47">
        <f t="shared" si="14"/>
        <v>4</v>
      </c>
    </row>
    <row r="124" spans="1:27" ht="12.75" customHeight="1" x14ac:dyDescent="0.25">
      <c r="A124" s="82" t="s">
        <v>279</v>
      </c>
      <c r="B124" s="83" t="s">
        <v>280</v>
      </c>
      <c r="C124" s="69" t="s">
        <v>294</v>
      </c>
      <c r="D124" s="87" t="s">
        <v>295</v>
      </c>
      <c r="E124" s="88" t="s">
        <v>297</v>
      </c>
      <c r="F124" s="89" t="s">
        <v>234</v>
      </c>
      <c r="G124" s="90">
        <v>12</v>
      </c>
      <c r="H124" s="40"/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0</v>
      </c>
      <c r="V124" s="74">
        <v>0</v>
      </c>
      <c r="W124" s="74">
        <v>1</v>
      </c>
      <c r="X124" s="74">
        <v>0</v>
      </c>
      <c r="Y124" s="74">
        <v>0</v>
      </c>
      <c r="Z124" s="46">
        <v>1</v>
      </c>
      <c r="AA124" s="47">
        <f t="shared" si="14"/>
        <v>1</v>
      </c>
    </row>
    <row r="125" spans="1:27" ht="12.75" customHeight="1" x14ac:dyDescent="0.25">
      <c r="A125" s="82" t="s">
        <v>282</v>
      </c>
      <c r="B125" s="83" t="s">
        <v>283</v>
      </c>
      <c r="C125" s="69" t="s">
        <v>294</v>
      </c>
      <c r="D125" s="87" t="s">
        <v>295</v>
      </c>
      <c r="E125" s="88" t="s">
        <v>298</v>
      </c>
      <c r="F125" s="89" t="s">
        <v>234</v>
      </c>
      <c r="G125" s="90">
        <v>12</v>
      </c>
      <c r="H125" s="40"/>
      <c r="I125" s="74">
        <v>0</v>
      </c>
      <c r="J125" s="74">
        <v>0</v>
      </c>
      <c r="K125" s="74">
        <v>0</v>
      </c>
      <c r="L125" s="74">
        <v>1</v>
      </c>
      <c r="M125" s="74">
        <v>-1</v>
      </c>
      <c r="N125" s="74">
        <v>0</v>
      </c>
      <c r="O125" s="74">
        <v>0</v>
      </c>
      <c r="P125" s="74">
        <v>1</v>
      </c>
      <c r="Q125" s="74">
        <v>0</v>
      </c>
      <c r="R125" s="74">
        <v>0</v>
      </c>
      <c r="S125" s="74">
        <v>0</v>
      </c>
      <c r="T125" s="74">
        <v>-0.79999999999999893</v>
      </c>
      <c r="U125" s="74">
        <v>-1</v>
      </c>
      <c r="V125" s="74">
        <v>0</v>
      </c>
      <c r="W125" s="74">
        <v>0</v>
      </c>
      <c r="X125" s="74">
        <v>0</v>
      </c>
      <c r="Y125" s="74">
        <v>0</v>
      </c>
      <c r="Z125" s="46">
        <v>-0.79999999999999716</v>
      </c>
      <c r="AA125" s="47">
        <f t="shared" si="14"/>
        <v>5</v>
      </c>
    </row>
    <row r="126" spans="1:27" ht="12.75" customHeight="1" x14ac:dyDescent="0.25">
      <c r="A126" s="82" t="s">
        <v>285</v>
      </c>
      <c r="B126" s="83" t="s">
        <v>286</v>
      </c>
      <c r="C126" s="69" t="s">
        <v>294</v>
      </c>
      <c r="D126" s="87" t="s">
        <v>295</v>
      </c>
      <c r="E126" s="88" t="s">
        <v>299</v>
      </c>
      <c r="F126" s="89" t="s">
        <v>234</v>
      </c>
      <c r="G126" s="90">
        <v>12</v>
      </c>
      <c r="H126" s="40"/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1</v>
      </c>
      <c r="T126" s="74">
        <v>0</v>
      </c>
      <c r="U126" s="74">
        <v>0</v>
      </c>
      <c r="V126" s="74">
        <v>0</v>
      </c>
      <c r="W126" s="74">
        <v>0</v>
      </c>
      <c r="X126" s="74">
        <v>1</v>
      </c>
      <c r="Y126" s="74">
        <v>0</v>
      </c>
      <c r="Z126" s="46">
        <v>2</v>
      </c>
      <c r="AA126" s="47">
        <f t="shared" si="14"/>
        <v>2</v>
      </c>
    </row>
    <row r="127" spans="1:27" ht="12.75" customHeight="1" x14ac:dyDescent="0.25">
      <c r="A127" s="82" t="s">
        <v>288</v>
      </c>
      <c r="B127" s="83" t="s">
        <v>289</v>
      </c>
      <c r="C127" s="69" t="s">
        <v>294</v>
      </c>
      <c r="D127" s="87" t="s">
        <v>295</v>
      </c>
      <c r="E127" s="88" t="s">
        <v>300</v>
      </c>
      <c r="F127" s="89" t="s">
        <v>234</v>
      </c>
      <c r="G127" s="90">
        <v>12</v>
      </c>
      <c r="H127" s="40"/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1</v>
      </c>
      <c r="P127" s="74">
        <v>0</v>
      </c>
      <c r="Q127" s="74">
        <v>0</v>
      </c>
      <c r="R127" s="74">
        <v>1</v>
      </c>
      <c r="S127" s="74">
        <v>0</v>
      </c>
      <c r="T127" s="74">
        <v>0</v>
      </c>
      <c r="U127" s="74">
        <v>1</v>
      </c>
      <c r="V127" s="74">
        <v>0</v>
      </c>
      <c r="W127" s="74">
        <v>1</v>
      </c>
      <c r="X127" s="74">
        <v>0</v>
      </c>
      <c r="Y127" s="74">
        <v>0</v>
      </c>
      <c r="Z127" s="46">
        <v>4</v>
      </c>
      <c r="AA127" s="47">
        <f t="shared" si="14"/>
        <v>4</v>
      </c>
    </row>
    <row r="128" spans="1:27" ht="12.75" customHeight="1" x14ac:dyDescent="0.25">
      <c r="A128" s="54" t="s">
        <v>301</v>
      </c>
      <c r="B128" s="55" t="s">
        <v>302</v>
      </c>
      <c r="C128" s="56" t="s">
        <v>301</v>
      </c>
      <c r="D128" s="57" t="s">
        <v>302</v>
      </c>
      <c r="E128" s="81" t="s">
        <v>303</v>
      </c>
      <c r="F128" s="59" t="s">
        <v>234</v>
      </c>
      <c r="G128" s="60">
        <v>14</v>
      </c>
      <c r="H128" s="16"/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6">
        <v>0</v>
      </c>
      <c r="AA128" s="47">
        <f t="shared" si="14"/>
        <v>0</v>
      </c>
    </row>
    <row r="129" spans="1:27" ht="12.75" customHeight="1" x14ac:dyDescent="0.25">
      <c r="A129" s="54" t="s">
        <v>304</v>
      </c>
      <c r="B129" s="55" t="s">
        <v>305</v>
      </c>
      <c r="C129" s="56" t="s">
        <v>304</v>
      </c>
      <c r="D129" s="57" t="s">
        <v>305</v>
      </c>
      <c r="E129" s="81" t="s">
        <v>306</v>
      </c>
      <c r="F129" s="59" t="s">
        <v>234</v>
      </c>
      <c r="G129" s="60">
        <v>14</v>
      </c>
      <c r="H129" s="16"/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6">
        <v>0</v>
      </c>
      <c r="AA129" s="47">
        <f t="shared" si="14"/>
        <v>0</v>
      </c>
    </row>
    <row r="130" spans="1:27" ht="12.75" customHeight="1" x14ac:dyDescent="0.25">
      <c r="A130" s="54" t="s">
        <v>307</v>
      </c>
      <c r="B130" s="55" t="s">
        <v>308</v>
      </c>
      <c r="C130" s="56" t="s">
        <v>307</v>
      </c>
      <c r="D130" s="57" t="s">
        <v>308</v>
      </c>
      <c r="E130" s="81" t="s">
        <v>309</v>
      </c>
      <c r="F130" s="59" t="s">
        <v>234</v>
      </c>
      <c r="G130" s="60">
        <v>14</v>
      </c>
      <c r="H130" s="16"/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6">
        <v>0</v>
      </c>
      <c r="AA130" s="47">
        <f t="shared" si="14"/>
        <v>0</v>
      </c>
    </row>
    <row r="131" spans="1:27" ht="12.75" customHeight="1" x14ac:dyDescent="0.25">
      <c r="A131" s="54" t="s">
        <v>310</v>
      </c>
      <c r="B131" s="55" t="s">
        <v>311</v>
      </c>
      <c r="C131" s="56" t="s">
        <v>310</v>
      </c>
      <c r="D131" s="57" t="s">
        <v>311</v>
      </c>
      <c r="E131" s="81" t="s">
        <v>312</v>
      </c>
      <c r="F131" s="59" t="s">
        <v>234</v>
      </c>
      <c r="G131" s="60">
        <v>14</v>
      </c>
      <c r="H131" s="16"/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46">
        <v>0</v>
      </c>
      <c r="AA131" s="47">
        <f t="shared" si="14"/>
        <v>0</v>
      </c>
    </row>
    <row r="132" spans="1:27" ht="12.75" customHeight="1" x14ac:dyDescent="0.25">
      <c r="A132" s="54" t="s">
        <v>313</v>
      </c>
      <c r="B132" s="55" t="s">
        <v>314</v>
      </c>
      <c r="C132" s="56" t="s">
        <v>313</v>
      </c>
      <c r="D132" s="57" t="s">
        <v>314</v>
      </c>
      <c r="E132" s="81" t="s">
        <v>315</v>
      </c>
      <c r="F132" s="59" t="s">
        <v>234</v>
      </c>
      <c r="G132" s="60">
        <v>14</v>
      </c>
      <c r="H132" s="16"/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6">
        <v>0</v>
      </c>
      <c r="AA132" s="47">
        <f t="shared" si="14"/>
        <v>0</v>
      </c>
    </row>
    <row r="133" spans="1:27" ht="12.75" customHeight="1" x14ac:dyDescent="0.25">
      <c r="A133" s="82" t="s">
        <v>301</v>
      </c>
      <c r="B133" s="83" t="s">
        <v>302</v>
      </c>
      <c r="C133" s="84" t="s">
        <v>316</v>
      </c>
      <c r="D133" s="70" t="s">
        <v>317</v>
      </c>
      <c r="E133" s="85" t="s">
        <v>318</v>
      </c>
      <c r="F133" s="72" t="s">
        <v>234</v>
      </c>
      <c r="G133" s="73">
        <v>14</v>
      </c>
      <c r="H133" s="40"/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0</v>
      </c>
      <c r="Z133" s="46">
        <v>0</v>
      </c>
      <c r="AA133" s="47">
        <f t="shared" si="14"/>
        <v>0</v>
      </c>
    </row>
    <row r="134" spans="1:27" ht="12.75" customHeight="1" x14ac:dyDescent="0.25">
      <c r="A134" s="82" t="s">
        <v>304</v>
      </c>
      <c r="B134" s="83" t="s">
        <v>305</v>
      </c>
      <c r="C134" s="84" t="s">
        <v>316</v>
      </c>
      <c r="D134" s="70" t="s">
        <v>317</v>
      </c>
      <c r="E134" s="85" t="s">
        <v>319</v>
      </c>
      <c r="F134" s="72" t="s">
        <v>234</v>
      </c>
      <c r="G134" s="73">
        <v>14</v>
      </c>
      <c r="H134" s="40"/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  <c r="Y134" s="74">
        <v>0</v>
      </c>
      <c r="Z134" s="46">
        <v>0</v>
      </c>
      <c r="AA134" s="47">
        <f t="shared" si="14"/>
        <v>0</v>
      </c>
    </row>
    <row r="135" spans="1:27" ht="12.75" customHeight="1" x14ac:dyDescent="0.25">
      <c r="A135" s="82" t="s">
        <v>307</v>
      </c>
      <c r="B135" s="83" t="s">
        <v>308</v>
      </c>
      <c r="C135" s="84" t="s">
        <v>316</v>
      </c>
      <c r="D135" s="70" t="s">
        <v>317</v>
      </c>
      <c r="E135" s="85" t="s">
        <v>320</v>
      </c>
      <c r="F135" s="72" t="s">
        <v>234</v>
      </c>
      <c r="G135" s="73">
        <v>14</v>
      </c>
      <c r="H135" s="40"/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4">
        <v>0</v>
      </c>
      <c r="V135" s="74">
        <v>0</v>
      </c>
      <c r="W135" s="74">
        <v>0</v>
      </c>
      <c r="X135" s="74">
        <v>0</v>
      </c>
      <c r="Y135" s="74">
        <v>0</v>
      </c>
      <c r="Z135" s="46">
        <v>0</v>
      </c>
      <c r="AA135" s="47">
        <f t="shared" si="14"/>
        <v>0</v>
      </c>
    </row>
    <row r="136" spans="1:27" ht="12.75" customHeight="1" x14ac:dyDescent="0.25">
      <c r="A136" s="82" t="s">
        <v>310</v>
      </c>
      <c r="B136" s="83" t="s">
        <v>311</v>
      </c>
      <c r="C136" s="84" t="s">
        <v>316</v>
      </c>
      <c r="D136" s="70" t="s">
        <v>317</v>
      </c>
      <c r="E136" s="85" t="s">
        <v>321</v>
      </c>
      <c r="F136" s="72" t="s">
        <v>234</v>
      </c>
      <c r="G136" s="73">
        <v>14</v>
      </c>
      <c r="H136" s="40"/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  <c r="Y136" s="74">
        <v>0</v>
      </c>
      <c r="Z136" s="46">
        <v>0</v>
      </c>
      <c r="AA136" s="47">
        <f t="shared" si="14"/>
        <v>0</v>
      </c>
    </row>
    <row r="137" spans="1:27" ht="12.75" customHeight="1" x14ac:dyDescent="0.25">
      <c r="A137" s="82" t="s">
        <v>313</v>
      </c>
      <c r="B137" s="83" t="s">
        <v>314</v>
      </c>
      <c r="C137" s="84" t="s">
        <v>316</v>
      </c>
      <c r="D137" s="70" t="s">
        <v>317</v>
      </c>
      <c r="E137" s="85" t="s">
        <v>322</v>
      </c>
      <c r="F137" s="72" t="s">
        <v>234</v>
      </c>
      <c r="G137" s="73">
        <v>14</v>
      </c>
      <c r="H137" s="40"/>
      <c r="I137" s="74">
        <v>0</v>
      </c>
      <c r="J137" s="74">
        <v>0.19999999999999929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0</v>
      </c>
      <c r="V137" s="74">
        <v>0</v>
      </c>
      <c r="W137" s="74">
        <v>0</v>
      </c>
      <c r="X137" s="74">
        <v>0</v>
      </c>
      <c r="Y137" s="74">
        <v>0</v>
      </c>
      <c r="Z137" s="46">
        <v>0.19999999999998863</v>
      </c>
      <c r="AA137" s="47">
        <f t="shared" si="14"/>
        <v>1</v>
      </c>
    </row>
    <row r="138" spans="1:27" ht="12.75" customHeight="1" x14ac:dyDescent="0.25">
      <c r="A138" s="54" t="s">
        <v>323</v>
      </c>
      <c r="B138" s="55" t="s">
        <v>324</v>
      </c>
      <c r="C138" s="56" t="s">
        <v>323</v>
      </c>
      <c r="D138" s="57" t="s">
        <v>324</v>
      </c>
      <c r="E138" s="81" t="s">
        <v>325</v>
      </c>
      <c r="F138" s="59" t="s">
        <v>234</v>
      </c>
      <c r="G138" s="60">
        <v>15</v>
      </c>
      <c r="H138" s="16"/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6">
        <v>0</v>
      </c>
      <c r="AA138" s="47">
        <f t="shared" si="14"/>
        <v>0</v>
      </c>
    </row>
    <row r="139" spans="1:27" ht="12.75" customHeight="1" x14ac:dyDescent="0.25">
      <c r="A139" s="54" t="s">
        <v>326</v>
      </c>
      <c r="B139" s="93" t="s">
        <v>327</v>
      </c>
      <c r="C139" s="56" t="s">
        <v>326</v>
      </c>
      <c r="D139" s="57" t="s">
        <v>327</v>
      </c>
      <c r="E139" s="81" t="s">
        <v>328</v>
      </c>
      <c r="F139" s="59" t="s">
        <v>234</v>
      </c>
      <c r="G139" s="60">
        <v>16</v>
      </c>
      <c r="H139" s="16"/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6">
        <v>0</v>
      </c>
      <c r="AA139" s="47">
        <f t="shared" si="14"/>
        <v>0</v>
      </c>
    </row>
    <row r="140" spans="1:27" ht="12.75" customHeight="1" x14ac:dyDescent="0.25">
      <c r="A140" s="54" t="s">
        <v>329</v>
      </c>
      <c r="B140" s="55" t="s">
        <v>330</v>
      </c>
      <c r="C140" s="56" t="s">
        <v>329</v>
      </c>
      <c r="D140" s="57" t="s">
        <v>330</v>
      </c>
      <c r="E140" s="81" t="s">
        <v>331</v>
      </c>
      <c r="F140" s="59" t="s">
        <v>234</v>
      </c>
      <c r="G140" s="60">
        <v>17</v>
      </c>
      <c r="H140" s="16"/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6">
        <v>0</v>
      </c>
      <c r="AA140" s="47">
        <f t="shared" si="14"/>
        <v>0</v>
      </c>
    </row>
    <row r="141" spans="1:27" ht="12.75" customHeight="1" x14ac:dyDescent="0.25">
      <c r="A141" s="54" t="s">
        <v>332</v>
      </c>
      <c r="B141" s="55" t="s">
        <v>333</v>
      </c>
      <c r="C141" s="56" t="s">
        <v>332</v>
      </c>
      <c r="D141" s="57" t="s">
        <v>333</v>
      </c>
      <c r="E141" s="58" t="s">
        <v>334</v>
      </c>
      <c r="F141" s="59" t="s">
        <v>335</v>
      </c>
      <c r="G141" s="60">
        <v>19</v>
      </c>
      <c r="H141" s="16"/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6">
        <v>0</v>
      </c>
      <c r="AA141" s="47">
        <f t="shared" si="14"/>
        <v>0</v>
      </c>
    </row>
    <row r="142" spans="1:27" ht="12.75" customHeight="1" x14ac:dyDescent="0.25">
      <c r="A142" s="94" t="s">
        <v>336</v>
      </c>
      <c r="B142" s="95" t="s">
        <v>337</v>
      </c>
      <c r="C142" s="96" t="s">
        <v>336</v>
      </c>
      <c r="D142" s="97" t="s">
        <v>337</v>
      </c>
      <c r="E142" s="98" t="s">
        <v>338</v>
      </c>
      <c r="F142" s="99" t="s">
        <v>335</v>
      </c>
      <c r="G142" s="60">
        <v>19</v>
      </c>
      <c r="H142" s="16"/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6">
        <v>0</v>
      </c>
      <c r="AA142" s="47">
        <f t="shared" si="14"/>
        <v>0</v>
      </c>
    </row>
    <row r="143" spans="1:27" ht="12.75" customHeight="1" x14ac:dyDescent="0.25">
      <c r="A143" s="54" t="s">
        <v>339</v>
      </c>
      <c r="B143" s="55" t="s">
        <v>340</v>
      </c>
      <c r="C143" s="56" t="s">
        <v>339</v>
      </c>
      <c r="D143" s="57" t="s">
        <v>340</v>
      </c>
      <c r="E143" s="58" t="s">
        <v>341</v>
      </c>
      <c r="F143" s="59" t="s">
        <v>335</v>
      </c>
      <c r="G143" s="60">
        <v>19</v>
      </c>
      <c r="H143" s="16"/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6">
        <v>0</v>
      </c>
      <c r="AA143" s="47">
        <f t="shared" si="14"/>
        <v>0</v>
      </c>
    </row>
    <row r="144" spans="1:27" ht="12.75" customHeight="1" x14ac:dyDescent="0.25">
      <c r="A144" s="54" t="s">
        <v>342</v>
      </c>
      <c r="B144" s="55" t="s">
        <v>343</v>
      </c>
      <c r="C144" s="56" t="s">
        <v>342</v>
      </c>
      <c r="D144" s="57" t="s">
        <v>343</v>
      </c>
      <c r="E144" s="58" t="s">
        <v>344</v>
      </c>
      <c r="F144" s="59" t="s">
        <v>335</v>
      </c>
      <c r="G144" s="60">
        <v>19</v>
      </c>
      <c r="H144" s="16"/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6">
        <v>0</v>
      </c>
      <c r="AA144" s="47">
        <f t="shared" si="14"/>
        <v>0</v>
      </c>
    </row>
    <row r="145" spans="1:27" ht="12.75" customHeight="1" x14ac:dyDescent="0.25">
      <c r="A145" s="54" t="s">
        <v>345</v>
      </c>
      <c r="B145" s="55" t="s">
        <v>346</v>
      </c>
      <c r="C145" s="56" t="s">
        <v>345</v>
      </c>
      <c r="D145" s="57" t="s">
        <v>346</v>
      </c>
      <c r="E145" s="58" t="s">
        <v>347</v>
      </c>
      <c r="F145" s="59" t="s">
        <v>335</v>
      </c>
      <c r="G145" s="60">
        <v>19</v>
      </c>
      <c r="H145" s="16"/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6">
        <v>0</v>
      </c>
      <c r="AA145" s="47">
        <f t="shared" ref="AA145:AA208" si="15">COUNTIF($I145:$Y145,"&lt;&gt;0")</f>
        <v>0</v>
      </c>
    </row>
    <row r="146" spans="1:27" ht="12.75" customHeight="1" x14ac:dyDescent="0.25">
      <c r="A146" s="54" t="s">
        <v>348</v>
      </c>
      <c r="B146" s="55" t="s">
        <v>349</v>
      </c>
      <c r="C146" s="56" t="s">
        <v>348</v>
      </c>
      <c r="D146" s="57" t="s">
        <v>349</v>
      </c>
      <c r="E146" s="58" t="s">
        <v>350</v>
      </c>
      <c r="F146" s="59" t="s">
        <v>335</v>
      </c>
      <c r="G146" s="60">
        <v>19</v>
      </c>
      <c r="H146" s="16"/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6">
        <v>0</v>
      </c>
      <c r="AA146" s="47">
        <f t="shared" si="15"/>
        <v>0</v>
      </c>
    </row>
    <row r="147" spans="1:27" ht="12.75" customHeight="1" x14ac:dyDescent="0.25">
      <c r="A147" s="54" t="s">
        <v>351</v>
      </c>
      <c r="B147" s="55" t="s">
        <v>352</v>
      </c>
      <c r="C147" s="56" t="s">
        <v>351</v>
      </c>
      <c r="D147" s="57" t="s">
        <v>352</v>
      </c>
      <c r="E147" s="58" t="s">
        <v>353</v>
      </c>
      <c r="F147" s="59" t="s">
        <v>238</v>
      </c>
      <c r="G147" s="60">
        <v>19</v>
      </c>
      <c r="H147" s="16"/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6">
        <v>0</v>
      </c>
      <c r="AA147" s="47">
        <f t="shared" si="15"/>
        <v>0</v>
      </c>
    </row>
    <row r="148" spans="1:27" ht="12.75" customHeight="1" x14ac:dyDescent="0.25">
      <c r="A148" s="54" t="s">
        <v>354</v>
      </c>
      <c r="B148" s="55" t="s">
        <v>355</v>
      </c>
      <c r="C148" s="56" t="s">
        <v>354</v>
      </c>
      <c r="D148" s="57" t="s">
        <v>355</v>
      </c>
      <c r="E148" s="58" t="s">
        <v>356</v>
      </c>
      <c r="F148" s="59" t="s">
        <v>335</v>
      </c>
      <c r="G148" s="60">
        <v>19</v>
      </c>
      <c r="H148" s="16"/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6">
        <v>0</v>
      </c>
      <c r="AA148" s="47">
        <f t="shared" si="15"/>
        <v>0</v>
      </c>
    </row>
    <row r="149" spans="1:27" ht="12.75" customHeight="1" x14ac:dyDescent="0.25">
      <c r="A149" s="54" t="s">
        <v>357</v>
      </c>
      <c r="B149" s="55" t="s">
        <v>358</v>
      </c>
      <c r="C149" s="56" t="s">
        <v>357</v>
      </c>
      <c r="D149" s="57" t="s">
        <v>358</v>
      </c>
      <c r="E149" s="58" t="s">
        <v>359</v>
      </c>
      <c r="F149" s="59" t="s">
        <v>335</v>
      </c>
      <c r="G149" s="60">
        <v>19</v>
      </c>
      <c r="H149" s="16"/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6">
        <v>0</v>
      </c>
      <c r="AA149" s="47">
        <f t="shared" si="15"/>
        <v>0</v>
      </c>
    </row>
    <row r="150" spans="1:27" ht="12.75" customHeight="1" x14ac:dyDescent="0.25">
      <c r="A150" s="54" t="s">
        <v>360</v>
      </c>
      <c r="B150" s="55" t="s">
        <v>361</v>
      </c>
      <c r="C150" s="56" t="s">
        <v>360</v>
      </c>
      <c r="D150" s="57" t="s">
        <v>361</v>
      </c>
      <c r="E150" s="58" t="s">
        <v>362</v>
      </c>
      <c r="F150" s="59" t="s">
        <v>335</v>
      </c>
      <c r="G150" s="60">
        <v>19</v>
      </c>
      <c r="H150" s="16"/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6">
        <v>0</v>
      </c>
      <c r="AA150" s="47">
        <f t="shared" si="15"/>
        <v>0</v>
      </c>
    </row>
    <row r="151" spans="1:27" ht="12.75" customHeight="1" x14ac:dyDescent="0.25">
      <c r="A151" s="54" t="s">
        <v>363</v>
      </c>
      <c r="B151" s="55" t="s">
        <v>364</v>
      </c>
      <c r="C151" s="56" t="s">
        <v>363</v>
      </c>
      <c r="D151" s="57" t="s">
        <v>364</v>
      </c>
      <c r="E151" s="58" t="s">
        <v>365</v>
      </c>
      <c r="F151" s="59" t="s">
        <v>335</v>
      </c>
      <c r="G151" s="60">
        <v>19</v>
      </c>
      <c r="H151" s="16"/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6">
        <v>0</v>
      </c>
      <c r="AA151" s="47">
        <f t="shared" si="15"/>
        <v>0</v>
      </c>
    </row>
    <row r="152" spans="1:27" ht="12.75" customHeight="1" x14ac:dyDescent="0.25">
      <c r="A152" s="54" t="s">
        <v>366</v>
      </c>
      <c r="B152" s="55" t="s">
        <v>367</v>
      </c>
      <c r="C152" s="56" t="s">
        <v>366</v>
      </c>
      <c r="D152" s="57" t="s">
        <v>367</v>
      </c>
      <c r="E152" s="58" t="s">
        <v>368</v>
      </c>
      <c r="F152" s="59" t="s">
        <v>335</v>
      </c>
      <c r="G152" s="60">
        <v>19</v>
      </c>
      <c r="H152" s="16"/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6">
        <v>0</v>
      </c>
      <c r="AA152" s="47">
        <f t="shared" si="15"/>
        <v>0</v>
      </c>
    </row>
    <row r="153" spans="1:27" ht="12.75" customHeight="1" x14ac:dyDescent="0.25">
      <c r="A153" s="54" t="s">
        <v>369</v>
      </c>
      <c r="B153" s="55" t="s">
        <v>370</v>
      </c>
      <c r="C153" s="56" t="s">
        <v>369</v>
      </c>
      <c r="D153" s="57" t="s">
        <v>370</v>
      </c>
      <c r="E153" s="58" t="s">
        <v>371</v>
      </c>
      <c r="F153" s="59" t="s">
        <v>335</v>
      </c>
      <c r="G153" s="60">
        <v>19</v>
      </c>
      <c r="H153" s="16"/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6">
        <v>0</v>
      </c>
      <c r="AA153" s="47">
        <f t="shared" si="15"/>
        <v>0</v>
      </c>
    </row>
    <row r="154" spans="1:27" x14ac:dyDescent="0.25">
      <c r="A154" s="54" t="s">
        <v>372</v>
      </c>
      <c r="B154" s="55" t="s">
        <v>373</v>
      </c>
      <c r="C154" s="56" t="s">
        <v>372</v>
      </c>
      <c r="D154" s="57" t="s">
        <v>373</v>
      </c>
      <c r="E154" s="81" t="s">
        <v>374</v>
      </c>
      <c r="F154" s="59" t="s">
        <v>335</v>
      </c>
      <c r="G154" s="60">
        <v>19</v>
      </c>
      <c r="H154" s="16"/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6">
        <v>0</v>
      </c>
      <c r="AA154" s="47">
        <f t="shared" si="15"/>
        <v>0</v>
      </c>
    </row>
    <row r="155" spans="1:27" ht="12.75" customHeight="1" x14ac:dyDescent="0.25">
      <c r="A155" s="54" t="s">
        <v>375</v>
      </c>
      <c r="B155" s="55" t="s">
        <v>376</v>
      </c>
      <c r="C155" s="56" t="s">
        <v>375</v>
      </c>
      <c r="D155" s="57" t="s">
        <v>376</v>
      </c>
      <c r="E155" s="58" t="s">
        <v>377</v>
      </c>
      <c r="F155" s="59" t="s">
        <v>335</v>
      </c>
      <c r="G155" s="60">
        <v>19</v>
      </c>
      <c r="H155" s="16"/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6">
        <v>0</v>
      </c>
      <c r="AA155" s="47">
        <f t="shared" si="15"/>
        <v>0</v>
      </c>
    </row>
    <row r="156" spans="1:27" ht="12.75" customHeight="1" x14ac:dyDescent="0.25">
      <c r="A156" s="54" t="s">
        <v>378</v>
      </c>
      <c r="B156" s="55" t="s">
        <v>379</v>
      </c>
      <c r="C156" s="56" t="s">
        <v>378</v>
      </c>
      <c r="D156" s="57" t="s">
        <v>379</v>
      </c>
      <c r="E156" s="58" t="s">
        <v>380</v>
      </c>
      <c r="F156" s="59" t="s">
        <v>335</v>
      </c>
      <c r="G156" s="60">
        <v>19</v>
      </c>
      <c r="H156" s="16"/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6">
        <v>0</v>
      </c>
      <c r="AA156" s="47">
        <f t="shared" si="15"/>
        <v>0</v>
      </c>
    </row>
    <row r="157" spans="1:27" ht="12.75" customHeight="1" x14ac:dyDescent="0.25">
      <c r="A157" s="54" t="s">
        <v>381</v>
      </c>
      <c r="B157" s="55" t="s">
        <v>382</v>
      </c>
      <c r="C157" s="56" t="s">
        <v>381</v>
      </c>
      <c r="D157" s="57" t="s">
        <v>382</v>
      </c>
      <c r="E157" s="58" t="s">
        <v>383</v>
      </c>
      <c r="F157" s="59" t="s">
        <v>335</v>
      </c>
      <c r="G157" s="60">
        <v>19</v>
      </c>
      <c r="H157" s="16"/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6">
        <v>0</v>
      </c>
      <c r="AA157" s="47">
        <f t="shared" si="15"/>
        <v>0</v>
      </c>
    </row>
    <row r="158" spans="1:27" ht="12.75" customHeight="1" x14ac:dyDescent="0.25">
      <c r="A158" s="67" t="s">
        <v>332</v>
      </c>
      <c r="B158" s="68" t="s">
        <v>333</v>
      </c>
      <c r="C158" s="69" t="s">
        <v>384</v>
      </c>
      <c r="D158" s="70" t="s">
        <v>385</v>
      </c>
      <c r="E158" s="71" t="s">
        <v>386</v>
      </c>
      <c r="F158" s="72" t="s">
        <v>335</v>
      </c>
      <c r="G158" s="73">
        <v>19</v>
      </c>
      <c r="H158" s="16"/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0</v>
      </c>
      <c r="V158" s="74">
        <v>0</v>
      </c>
      <c r="W158" s="74">
        <v>0</v>
      </c>
      <c r="X158" s="74">
        <v>0</v>
      </c>
      <c r="Y158" s="74">
        <v>0</v>
      </c>
      <c r="Z158" s="46">
        <v>0</v>
      </c>
      <c r="AA158" s="47">
        <f t="shared" si="15"/>
        <v>0</v>
      </c>
    </row>
    <row r="159" spans="1:27" ht="12.75" customHeight="1" x14ac:dyDescent="0.25">
      <c r="A159" s="67" t="s">
        <v>336</v>
      </c>
      <c r="B159" s="68" t="s">
        <v>337</v>
      </c>
      <c r="C159" s="69" t="s">
        <v>384</v>
      </c>
      <c r="D159" s="70" t="s">
        <v>385</v>
      </c>
      <c r="E159" s="71" t="s">
        <v>387</v>
      </c>
      <c r="F159" s="72" t="s">
        <v>335</v>
      </c>
      <c r="G159" s="73">
        <v>19</v>
      </c>
      <c r="H159" s="16"/>
      <c r="I159" s="74">
        <v>0</v>
      </c>
      <c r="J159" s="74">
        <v>1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0</v>
      </c>
      <c r="V159" s="74">
        <v>0</v>
      </c>
      <c r="W159" s="74">
        <v>0</v>
      </c>
      <c r="X159" s="74">
        <v>0</v>
      </c>
      <c r="Y159" s="74">
        <v>0</v>
      </c>
      <c r="Z159" s="46">
        <v>1</v>
      </c>
      <c r="AA159" s="47">
        <f t="shared" si="15"/>
        <v>1</v>
      </c>
    </row>
    <row r="160" spans="1:27" ht="12.75" customHeight="1" x14ac:dyDescent="0.25">
      <c r="A160" s="67" t="s">
        <v>342</v>
      </c>
      <c r="B160" s="68" t="s">
        <v>343</v>
      </c>
      <c r="C160" s="69" t="s">
        <v>384</v>
      </c>
      <c r="D160" s="70" t="s">
        <v>385</v>
      </c>
      <c r="E160" s="71" t="s">
        <v>388</v>
      </c>
      <c r="F160" s="72" t="s">
        <v>335</v>
      </c>
      <c r="G160" s="90">
        <v>19</v>
      </c>
      <c r="H160" s="16"/>
      <c r="I160" s="74">
        <v>0</v>
      </c>
      <c r="J160" s="74">
        <v>1</v>
      </c>
      <c r="K160" s="74">
        <v>0</v>
      </c>
      <c r="L160" s="74">
        <v>1</v>
      </c>
      <c r="M160" s="74">
        <v>0</v>
      </c>
      <c r="N160" s="74">
        <v>0</v>
      </c>
      <c r="O160" s="74">
        <v>1</v>
      </c>
      <c r="P160" s="74">
        <v>0.5</v>
      </c>
      <c r="Q160" s="74">
        <v>0.5</v>
      </c>
      <c r="R160" s="74">
        <v>0</v>
      </c>
      <c r="S160" s="74">
        <v>0</v>
      </c>
      <c r="T160" s="74">
        <v>1</v>
      </c>
      <c r="U160" s="74">
        <v>0</v>
      </c>
      <c r="V160" s="74">
        <v>0</v>
      </c>
      <c r="W160" s="74">
        <v>0</v>
      </c>
      <c r="X160" s="74">
        <v>0</v>
      </c>
      <c r="Y160" s="74">
        <v>0</v>
      </c>
      <c r="Z160" s="46">
        <v>5</v>
      </c>
      <c r="AA160" s="47">
        <f t="shared" si="15"/>
        <v>6</v>
      </c>
    </row>
    <row r="161" spans="1:27" ht="12.75" customHeight="1" x14ac:dyDescent="0.25">
      <c r="A161" s="67" t="s">
        <v>345</v>
      </c>
      <c r="B161" s="68" t="s">
        <v>346</v>
      </c>
      <c r="C161" s="69" t="s">
        <v>384</v>
      </c>
      <c r="D161" s="70" t="s">
        <v>385</v>
      </c>
      <c r="E161" s="71" t="s">
        <v>389</v>
      </c>
      <c r="F161" s="72" t="s">
        <v>335</v>
      </c>
      <c r="G161" s="90">
        <v>19</v>
      </c>
      <c r="H161" s="16"/>
      <c r="I161" s="74">
        <v>0</v>
      </c>
      <c r="J161" s="74">
        <v>0</v>
      </c>
      <c r="K161" s="74">
        <v>0</v>
      </c>
      <c r="L161" s="74">
        <v>0</v>
      </c>
      <c r="M161" s="74">
        <v>0</v>
      </c>
      <c r="N161" s="74">
        <v>0.5</v>
      </c>
      <c r="O161" s="74">
        <v>0</v>
      </c>
      <c r="P161" s="74">
        <v>0</v>
      </c>
      <c r="Q161" s="74">
        <v>0</v>
      </c>
      <c r="R161" s="74">
        <v>0</v>
      </c>
      <c r="S161" s="74">
        <v>0</v>
      </c>
      <c r="T161" s="74">
        <v>0</v>
      </c>
      <c r="U161" s="74">
        <v>0</v>
      </c>
      <c r="V161" s="74">
        <v>0</v>
      </c>
      <c r="W161" s="74">
        <v>0</v>
      </c>
      <c r="X161" s="74">
        <v>0</v>
      </c>
      <c r="Y161" s="74">
        <v>0</v>
      </c>
      <c r="Z161" s="46">
        <v>0.5</v>
      </c>
      <c r="AA161" s="47">
        <f t="shared" si="15"/>
        <v>1</v>
      </c>
    </row>
    <row r="162" spans="1:27" ht="12.75" customHeight="1" x14ac:dyDescent="0.25">
      <c r="A162" s="67" t="s">
        <v>348</v>
      </c>
      <c r="B162" s="68" t="s">
        <v>349</v>
      </c>
      <c r="C162" s="69" t="s">
        <v>384</v>
      </c>
      <c r="D162" s="70" t="s">
        <v>385</v>
      </c>
      <c r="E162" s="71" t="s">
        <v>390</v>
      </c>
      <c r="F162" s="72" t="s">
        <v>335</v>
      </c>
      <c r="G162" s="90">
        <v>19</v>
      </c>
      <c r="H162" s="16"/>
      <c r="I162" s="74">
        <v>0</v>
      </c>
      <c r="J162" s="74">
        <v>0</v>
      </c>
      <c r="K162" s="74">
        <v>0</v>
      </c>
      <c r="L162" s="74">
        <v>0.5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74">
        <v>0</v>
      </c>
      <c r="T162" s="74">
        <v>0</v>
      </c>
      <c r="U162" s="74">
        <v>0</v>
      </c>
      <c r="V162" s="74">
        <v>0</v>
      </c>
      <c r="W162" s="74">
        <v>0</v>
      </c>
      <c r="X162" s="74">
        <v>0</v>
      </c>
      <c r="Y162" s="74">
        <v>0</v>
      </c>
      <c r="Z162" s="46">
        <v>0.5</v>
      </c>
      <c r="AA162" s="47">
        <f t="shared" si="15"/>
        <v>1</v>
      </c>
    </row>
    <row r="163" spans="1:27" ht="12.75" customHeight="1" x14ac:dyDescent="0.25">
      <c r="A163" s="67" t="s">
        <v>351</v>
      </c>
      <c r="B163" s="68" t="s">
        <v>352</v>
      </c>
      <c r="C163" s="69" t="s">
        <v>384</v>
      </c>
      <c r="D163" s="70" t="s">
        <v>385</v>
      </c>
      <c r="E163" s="71" t="s">
        <v>391</v>
      </c>
      <c r="F163" s="72" t="s">
        <v>238</v>
      </c>
      <c r="G163" s="90">
        <v>19</v>
      </c>
      <c r="H163" s="16"/>
      <c r="I163" s="74">
        <v>0</v>
      </c>
      <c r="J163" s="74">
        <v>0</v>
      </c>
      <c r="K163" s="74">
        <v>0</v>
      </c>
      <c r="L163" s="74">
        <v>0.5</v>
      </c>
      <c r="M163" s="74">
        <v>0.5</v>
      </c>
      <c r="N163" s="74">
        <v>1</v>
      </c>
      <c r="O163" s="74">
        <v>0.5</v>
      </c>
      <c r="P163" s="74">
        <v>0.5</v>
      </c>
      <c r="Q163" s="74">
        <v>2.5</v>
      </c>
      <c r="R163" s="74">
        <v>0.5</v>
      </c>
      <c r="S163" s="74">
        <v>2.5</v>
      </c>
      <c r="T163" s="74">
        <v>1.5</v>
      </c>
      <c r="U163" s="74">
        <v>0</v>
      </c>
      <c r="V163" s="74">
        <v>0</v>
      </c>
      <c r="W163" s="74">
        <v>0</v>
      </c>
      <c r="X163" s="74">
        <v>0</v>
      </c>
      <c r="Y163" s="74">
        <v>0</v>
      </c>
      <c r="Z163" s="46">
        <v>10</v>
      </c>
      <c r="AA163" s="47">
        <f t="shared" si="15"/>
        <v>9</v>
      </c>
    </row>
    <row r="164" spans="1:27" ht="12.75" customHeight="1" x14ac:dyDescent="0.25">
      <c r="A164" s="67" t="s">
        <v>354</v>
      </c>
      <c r="B164" s="68" t="s">
        <v>355</v>
      </c>
      <c r="C164" s="69" t="s">
        <v>384</v>
      </c>
      <c r="D164" s="70" t="s">
        <v>385</v>
      </c>
      <c r="E164" s="71" t="s">
        <v>392</v>
      </c>
      <c r="F164" s="72" t="s">
        <v>335</v>
      </c>
      <c r="G164" s="90">
        <v>19</v>
      </c>
      <c r="H164" s="16"/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74">
        <v>0</v>
      </c>
      <c r="T164" s="74">
        <v>0</v>
      </c>
      <c r="U164" s="74">
        <v>0</v>
      </c>
      <c r="V164" s="74">
        <v>0</v>
      </c>
      <c r="W164" s="74">
        <v>0</v>
      </c>
      <c r="X164" s="74">
        <v>0</v>
      </c>
      <c r="Y164" s="74">
        <v>0</v>
      </c>
      <c r="Z164" s="46">
        <v>0</v>
      </c>
      <c r="AA164" s="47">
        <f t="shared" si="15"/>
        <v>0</v>
      </c>
    </row>
    <row r="165" spans="1:27" ht="12.75" customHeight="1" x14ac:dyDescent="0.25">
      <c r="A165" s="67" t="s">
        <v>357</v>
      </c>
      <c r="B165" s="68" t="s">
        <v>358</v>
      </c>
      <c r="C165" s="69" t="s">
        <v>384</v>
      </c>
      <c r="D165" s="70" t="s">
        <v>385</v>
      </c>
      <c r="E165" s="71" t="s">
        <v>393</v>
      </c>
      <c r="F165" s="72" t="s">
        <v>335</v>
      </c>
      <c r="G165" s="90">
        <v>19</v>
      </c>
      <c r="H165" s="16"/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74">
        <v>0</v>
      </c>
      <c r="T165" s="74">
        <v>0</v>
      </c>
      <c r="U165" s="74">
        <v>0</v>
      </c>
      <c r="V165" s="74">
        <v>0</v>
      </c>
      <c r="W165" s="74">
        <v>0</v>
      </c>
      <c r="X165" s="74">
        <v>0</v>
      </c>
      <c r="Y165" s="74">
        <v>0</v>
      </c>
      <c r="Z165" s="46">
        <v>0</v>
      </c>
      <c r="AA165" s="47">
        <f t="shared" si="15"/>
        <v>0</v>
      </c>
    </row>
    <row r="166" spans="1:27" ht="12.75" customHeight="1" x14ac:dyDescent="0.25">
      <c r="A166" s="67" t="s">
        <v>360</v>
      </c>
      <c r="B166" s="68" t="s">
        <v>361</v>
      </c>
      <c r="C166" s="69" t="s">
        <v>384</v>
      </c>
      <c r="D166" s="70" t="s">
        <v>385</v>
      </c>
      <c r="E166" s="71" t="s">
        <v>394</v>
      </c>
      <c r="F166" s="72" t="s">
        <v>335</v>
      </c>
      <c r="G166" s="90">
        <v>19</v>
      </c>
      <c r="H166" s="16"/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74">
        <v>0</v>
      </c>
      <c r="T166" s="74">
        <v>0</v>
      </c>
      <c r="U166" s="74">
        <v>0</v>
      </c>
      <c r="V166" s="74">
        <v>0</v>
      </c>
      <c r="W166" s="74">
        <v>0</v>
      </c>
      <c r="X166" s="74">
        <v>0</v>
      </c>
      <c r="Y166" s="74">
        <v>0</v>
      </c>
      <c r="Z166" s="46">
        <v>0</v>
      </c>
      <c r="AA166" s="47">
        <f t="shared" si="15"/>
        <v>0</v>
      </c>
    </row>
    <row r="167" spans="1:27" ht="12.75" customHeight="1" x14ac:dyDescent="0.25">
      <c r="A167" s="67" t="s">
        <v>363</v>
      </c>
      <c r="B167" s="68" t="s">
        <v>364</v>
      </c>
      <c r="C167" s="69" t="s">
        <v>384</v>
      </c>
      <c r="D167" s="70" t="s">
        <v>385</v>
      </c>
      <c r="E167" s="71" t="s">
        <v>395</v>
      </c>
      <c r="F167" s="72" t="s">
        <v>335</v>
      </c>
      <c r="G167" s="90">
        <v>19</v>
      </c>
      <c r="H167" s="16"/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0.5</v>
      </c>
      <c r="U167" s="74">
        <v>0</v>
      </c>
      <c r="V167" s="74">
        <v>0</v>
      </c>
      <c r="W167" s="74">
        <v>0</v>
      </c>
      <c r="X167" s="74">
        <v>0</v>
      </c>
      <c r="Y167" s="74">
        <v>0</v>
      </c>
      <c r="Z167" s="46">
        <v>0.5</v>
      </c>
      <c r="AA167" s="47">
        <f t="shared" si="15"/>
        <v>1</v>
      </c>
    </row>
    <row r="168" spans="1:27" ht="12.75" customHeight="1" x14ac:dyDescent="0.25">
      <c r="A168" s="54" t="s">
        <v>396</v>
      </c>
      <c r="B168" s="55" t="s">
        <v>397</v>
      </c>
      <c r="C168" s="56" t="s">
        <v>396</v>
      </c>
      <c r="D168" s="57" t="s">
        <v>397</v>
      </c>
      <c r="E168" s="81" t="s">
        <v>398</v>
      </c>
      <c r="F168" s="59" t="s">
        <v>399</v>
      </c>
      <c r="G168" s="60">
        <v>20</v>
      </c>
      <c r="H168" s="16"/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6">
        <v>0</v>
      </c>
      <c r="AA168" s="47">
        <f t="shared" si="15"/>
        <v>0</v>
      </c>
    </row>
    <row r="169" spans="1:27" ht="12.75" customHeight="1" x14ac:dyDescent="0.25">
      <c r="A169" s="54" t="s">
        <v>400</v>
      </c>
      <c r="B169" s="55" t="s">
        <v>401</v>
      </c>
      <c r="C169" s="56" t="s">
        <v>400</v>
      </c>
      <c r="D169" s="57" t="s">
        <v>401</v>
      </c>
      <c r="E169" s="81" t="s">
        <v>402</v>
      </c>
      <c r="F169" s="59" t="s">
        <v>399</v>
      </c>
      <c r="G169" s="60">
        <v>20</v>
      </c>
      <c r="H169" s="16"/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6">
        <v>0</v>
      </c>
      <c r="AA169" s="47">
        <f t="shared" si="15"/>
        <v>0</v>
      </c>
    </row>
    <row r="170" spans="1:27" ht="12.75" customHeight="1" x14ac:dyDescent="0.25">
      <c r="A170" s="54" t="s">
        <v>403</v>
      </c>
      <c r="B170" s="55" t="s">
        <v>404</v>
      </c>
      <c r="C170" s="56" t="s">
        <v>403</v>
      </c>
      <c r="D170" s="57" t="s">
        <v>405</v>
      </c>
      <c r="E170" s="81" t="s">
        <v>406</v>
      </c>
      <c r="F170" s="59" t="s">
        <v>399</v>
      </c>
      <c r="G170" s="60">
        <v>20</v>
      </c>
      <c r="H170" s="16"/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6">
        <v>0</v>
      </c>
      <c r="AA170" s="47">
        <f t="shared" si="15"/>
        <v>0</v>
      </c>
    </row>
    <row r="171" spans="1:27" ht="12.75" customHeight="1" x14ac:dyDescent="0.25">
      <c r="A171" s="54" t="s">
        <v>407</v>
      </c>
      <c r="B171" s="55" t="s">
        <v>408</v>
      </c>
      <c r="C171" s="56" t="s">
        <v>407</v>
      </c>
      <c r="D171" s="57" t="s">
        <v>408</v>
      </c>
      <c r="E171" s="81" t="s">
        <v>409</v>
      </c>
      <c r="F171" s="59" t="s">
        <v>399</v>
      </c>
      <c r="G171" s="60">
        <v>20</v>
      </c>
      <c r="H171" s="16"/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6">
        <v>0</v>
      </c>
      <c r="AA171" s="47">
        <f t="shared" si="15"/>
        <v>0</v>
      </c>
    </row>
    <row r="172" spans="1:27" ht="12.75" customHeight="1" x14ac:dyDescent="0.25">
      <c r="A172" s="54" t="s">
        <v>410</v>
      </c>
      <c r="B172" s="55" t="s">
        <v>411</v>
      </c>
      <c r="C172" s="56" t="s">
        <v>410</v>
      </c>
      <c r="D172" s="57" t="s">
        <v>411</v>
      </c>
      <c r="E172" s="81" t="s">
        <v>412</v>
      </c>
      <c r="F172" s="59" t="s">
        <v>399</v>
      </c>
      <c r="G172" s="60">
        <v>20</v>
      </c>
      <c r="H172" s="16"/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6">
        <v>0</v>
      </c>
      <c r="AA172" s="47">
        <f t="shared" si="15"/>
        <v>0</v>
      </c>
    </row>
    <row r="173" spans="1:27" ht="12.75" customHeight="1" x14ac:dyDescent="0.25">
      <c r="A173" s="54" t="s">
        <v>413</v>
      </c>
      <c r="B173" s="55" t="s">
        <v>414</v>
      </c>
      <c r="C173" s="56" t="s">
        <v>413</v>
      </c>
      <c r="D173" s="57" t="s">
        <v>414</v>
      </c>
      <c r="E173" s="81" t="s">
        <v>415</v>
      </c>
      <c r="F173" s="59" t="s">
        <v>399</v>
      </c>
      <c r="G173" s="60">
        <v>20</v>
      </c>
      <c r="H173" s="16"/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6">
        <v>0</v>
      </c>
      <c r="AA173" s="47">
        <f t="shared" si="15"/>
        <v>0</v>
      </c>
    </row>
    <row r="174" spans="1:27" ht="12.75" customHeight="1" x14ac:dyDescent="0.25">
      <c r="A174" s="67" t="s">
        <v>396</v>
      </c>
      <c r="B174" s="68" t="s">
        <v>397</v>
      </c>
      <c r="C174" s="69" t="s">
        <v>416</v>
      </c>
      <c r="D174" s="87" t="s">
        <v>417</v>
      </c>
      <c r="E174" s="71" t="str">
        <f t="shared" ref="E174:E179" si="16">C174&amp;A174</f>
        <v>U085T007</v>
      </c>
      <c r="F174" s="72" t="s">
        <v>399</v>
      </c>
      <c r="G174" s="90">
        <v>20</v>
      </c>
      <c r="H174" s="16"/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74">
        <v>0</v>
      </c>
      <c r="T174" s="74">
        <v>0</v>
      </c>
      <c r="U174" s="74">
        <v>0</v>
      </c>
      <c r="V174" s="74">
        <v>0</v>
      </c>
      <c r="W174" s="74">
        <v>0</v>
      </c>
      <c r="X174" s="74">
        <v>0</v>
      </c>
      <c r="Y174" s="74">
        <v>0</v>
      </c>
      <c r="Z174" s="46">
        <v>0</v>
      </c>
      <c r="AA174" s="47">
        <f t="shared" si="15"/>
        <v>0</v>
      </c>
    </row>
    <row r="175" spans="1:27" ht="12.75" customHeight="1" x14ac:dyDescent="0.25">
      <c r="A175" s="67" t="s">
        <v>400</v>
      </c>
      <c r="B175" s="68" t="s">
        <v>401</v>
      </c>
      <c r="C175" s="69" t="s">
        <v>416</v>
      </c>
      <c r="D175" s="87" t="s">
        <v>417</v>
      </c>
      <c r="E175" s="71" t="str">
        <f t="shared" si="16"/>
        <v>U085T018</v>
      </c>
      <c r="F175" s="72" t="s">
        <v>399</v>
      </c>
      <c r="G175" s="90">
        <v>20</v>
      </c>
      <c r="H175" s="16"/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v>0</v>
      </c>
      <c r="V175" s="74">
        <v>0</v>
      </c>
      <c r="W175" s="74">
        <v>0</v>
      </c>
      <c r="X175" s="74">
        <v>0</v>
      </c>
      <c r="Y175" s="74">
        <v>0</v>
      </c>
      <c r="Z175" s="46">
        <v>0</v>
      </c>
      <c r="AA175" s="47">
        <f t="shared" si="15"/>
        <v>0</v>
      </c>
    </row>
    <row r="176" spans="1:27" ht="12.75" customHeight="1" x14ac:dyDescent="0.25">
      <c r="A176" s="67" t="s">
        <v>407</v>
      </c>
      <c r="B176" s="68" t="s">
        <v>408</v>
      </c>
      <c r="C176" s="69" t="s">
        <v>416</v>
      </c>
      <c r="D176" s="87" t="s">
        <v>408</v>
      </c>
      <c r="E176" s="88" t="str">
        <f t="shared" si="16"/>
        <v>U085T128</v>
      </c>
      <c r="F176" s="89" t="s">
        <v>399</v>
      </c>
      <c r="G176" s="90">
        <v>20</v>
      </c>
      <c r="H176" s="16"/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0</v>
      </c>
      <c r="V176" s="74">
        <v>0</v>
      </c>
      <c r="W176" s="74">
        <v>0</v>
      </c>
      <c r="X176" s="74">
        <v>0</v>
      </c>
      <c r="Y176" s="74">
        <v>0</v>
      </c>
      <c r="Z176" s="46">
        <v>0</v>
      </c>
      <c r="AA176" s="47">
        <f t="shared" si="15"/>
        <v>0</v>
      </c>
    </row>
    <row r="177" spans="1:27" ht="12.75" customHeight="1" x14ac:dyDescent="0.25">
      <c r="A177" s="67" t="s">
        <v>413</v>
      </c>
      <c r="B177" s="68" t="s">
        <v>414</v>
      </c>
      <c r="C177" s="69" t="s">
        <v>416</v>
      </c>
      <c r="D177" s="87" t="s">
        <v>414</v>
      </c>
      <c r="E177" s="88" t="str">
        <f t="shared" si="16"/>
        <v>U085T187</v>
      </c>
      <c r="F177" s="89" t="s">
        <v>399</v>
      </c>
      <c r="G177" s="90">
        <v>20</v>
      </c>
      <c r="H177" s="16"/>
      <c r="I177" s="74">
        <v>0</v>
      </c>
      <c r="J177" s="74">
        <v>1.3000000000000007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0</v>
      </c>
      <c r="V177" s="74">
        <v>0</v>
      </c>
      <c r="W177" s="74">
        <v>0</v>
      </c>
      <c r="X177" s="74">
        <v>0</v>
      </c>
      <c r="Y177" s="74">
        <v>0</v>
      </c>
      <c r="Z177" s="46">
        <v>1.3000000000000114</v>
      </c>
      <c r="AA177" s="47">
        <f t="shared" si="15"/>
        <v>1</v>
      </c>
    </row>
    <row r="178" spans="1:27" ht="12.75" customHeight="1" x14ac:dyDescent="0.25">
      <c r="A178" s="82" t="s">
        <v>403</v>
      </c>
      <c r="B178" s="92" t="s">
        <v>404</v>
      </c>
      <c r="C178" s="69" t="s">
        <v>418</v>
      </c>
      <c r="D178" s="87" t="s">
        <v>419</v>
      </c>
      <c r="E178" s="88" t="str">
        <f t="shared" si="16"/>
        <v>U088T068</v>
      </c>
      <c r="F178" s="89" t="s">
        <v>399</v>
      </c>
      <c r="G178" s="90">
        <v>20</v>
      </c>
      <c r="H178" s="16"/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0</v>
      </c>
      <c r="U178" s="74">
        <v>0</v>
      </c>
      <c r="V178" s="74">
        <v>0</v>
      </c>
      <c r="W178" s="74">
        <v>0</v>
      </c>
      <c r="X178" s="74">
        <v>0</v>
      </c>
      <c r="Y178" s="74">
        <v>0</v>
      </c>
      <c r="Z178" s="46">
        <v>0</v>
      </c>
      <c r="AA178" s="47">
        <f t="shared" si="15"/>
        <v>0</v>
      </c>
    </row>
    <row r="179" spans="1:27" ht="12.75" customHeight="1" x14ac:dyDescent="0.25">
      <c r="A179" s="82" t="s">
        <v>410</v>
      </c>
      <c r="B179" s="92" t="s">
        <v>411</v>
      </c>
      <c r="C179" s="69" t="s">
        <v>418</v>
      </c>
      <c r="D179" s="87" t="s">
        <v>419</v>
      </c>
      <c r="E179" s="88" t="str">
        <f t="shared" si="16"/>
        <v>U088T165</v>
      </c>
      <c r="F179" s="89" t="s">
        <v>399</v>
      </c>
      <c r="G179" s="90">
        <v>20</v>
      </c>
      <c r="H179" s="16"/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74">
        <v>0</v>
      </c>
      <c r="T179" s="74">
        <v>0</v>
      </c>
      <c r="U179" s="74">
        <v>0</v>
      </c>
      <c r="V179" s="74">
        <v>0</v>
      </c>
      <c r="W179" s="74">
        <v>0</v>
      </c>
      <c r="X179" s="74">
        <v>0</v>
      </c>
      <c r="Y179" s="74">
        <v>0</v>
      </c>
      <c r="Z179" s="46">
        <v>0</v>
      </c>
      <c r="AA179" s="47">
        <f t="shared" si="15"/>
        <v>0</v>
      </c>
    </row>
    <row r="180" spans="1:27" ht="12.75" customHeight="1" x14ac:dyDescent="0.25">
      <c r="A180" s="54" t="s">
        <v>420</v>
      </c>
      <c r="B180" s="55" t="s">
        <v>399</v>
      </c>
      <c r="C180" s="56" t="s">
        <v>420</v>
      </c>
      <c r="D180" s="57" t="s">
        <v>399</v>
      </c>
      <c r="E180" s="81" t="s">
        <v>421</v>
      </c>
      <c r="F180" s="59" t="s">
        <v>399</v>
      </c>
      <c r="G180" s="60">
        <v>21</v>
      </c>
      <c r="H180" s="16"/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6">
        <v>0</v>
      </c>
      <c r="AA180" s="47">
        <f t="shared" si="15"/>
        <v>0</v>
      </c>
    </row>
    <row r="181" spans="1:27" ht="12.75" customHeight="1" x14ac:dyDescent="0.25">
      <c r="A181" s="54" t="s">
        <v>422</v>
      </c>
      <c r="B181" s="55" t="s">
        <v>423</v>
      </c>
      <c r="C181" s="56" t="s">
        <v>422</v>
      </c>
      <c r="D181" s="57" t="s">
        <v>423</v>
      </c>
      <c r="E181" s="81" t="s">
        <v>424</v>
      </c>
      <c r="F181" s="59" t="s">
        <v>399</v>
      </c>
      <c r="G181" s="60">
        <v>21</v>
      </c>
      <c r="H181" s="16"/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6">
        <v>0</v>
      </c>
      <c r="AA181" s="47">
        <f t="shared" si="15"/>
        <v>0</v>
      </c>
    </row>
    <row r="182" spans="1:27" ht="12.75" customHeight="1" x14ac:dyDescent="0.25">
      <c r="A182" s="54" t="s">
        <v>425</v>
      </c>
      <c r="B182" s="55" t="s">
        <v>426</v>
      </c>
      <c r="C182" s="56" t="s">
        <v>425</v>
      </c>
      <c r="D182" s="57" t="s">
        <v>426</v>
      </c>
      <c r="E182" s="81" t="s">
        <v>427</v>
      </c>
      <c r="F182" s="59" t="s">
        <v>399</v>
      </c>
      <c r="G182" s="60">
        <v>21</v>
      </c>
      <c r="H182" s="16"/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6">
        <v>0</v>
      </c>
      <c r="AA182" s="47">
        <f t="shared" si="15"/>
        <v>0</v>
      </c>
    </row>
    <row r="183" spans="1:27" ht="12.75" customHeight="1" x14ac:dyDescent="0.25">
      <c r="A183" s="82" t="s">
        <v>420</v>
      </c>
      <c r="B183" s="92" t="s">
        <v>399</v>
      </c>
      <c r="C183" s="69" t="s">
        <v>428</v>
      </c>
      <c r="D183" s="87" t="s">
        <v>429</v>
      </c>
      <c r="E183" s="88" t="str">
        <f>C183&amp;A183</f>
        <v>U089T078</v>
      </c>
      <c r="F183" s="89" t="s">
        <v>399</v>
      </c>
      <c r="G183" s="90">
        <v>21</v>
      </c>
      <c r="H183" s="40"/>
      <c r="I183" s="74">
        <v>0</v>
      </c>
      <c r="J183" s="74">
        <v>0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  <c r="Q183" s="74">
        <v>0</v>
      </c>
      <c r="R183" s="74">
        <v>0</v>
      </c>
      <c r="S183" s="74">
        <v>0</v>
      </c>
      <c r="T183" s="74">
        <v>0</v>
      </c>
      <c r="U183" s="74">
        <v>0</v>
      </c>
      <c r="V183" s="74">
        <v>0</v>
      </c>
      <c r="W183" s="74">
        <v>0</v>
      </c>
      <c r="X183" s="74">
        <v>0</v>
      </c>
      <c r="Y183" s="74">
        <v>0</v>
      </c>
      <c r="Z183" s="46">
        <v>0</v>
      </c>
      <c r="AA183" s="47">
        <f t="shared" si="15"/>
        <v>0</v>
      </c>
    </row>
    <row r="184" spans="1:27" ht="12.75" customHeight="1" x14ac:dyDescent="0.25">
      <c r="A184" s="82" t="s">
        <v>422</v>
      </c>
      <c r="B184" s="92" t="s">
        <v>423</v>
      </c>
      <c r="C184" s="69" t="s">
        <v>428</v>
      </c>
      <c r="D184" s="87" t="s">
        <v>429</v>
      </c>
      <c r="E184" s="88" t="str">
        <f>C184&amp;A184</f>
        <v>U089T095</v>
      </c>
      <c r="F184" s="89" t="s">
        <v>399</v>
      </c>
      <c r="G184" s="90">
        <v>21</v>
      </c>
      <c r="H184" s="40"/>
      <c r="I184" s="74">
        <v>0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  <c r="Q184" s="74">
        <v>0</v>
      </c>
      <c r="R184" s="74">
        <v>0</v>
      </c>
      <c r="S184" s="74">
        <v>0</v>
      </c>
      <c r="T184" s="74">
        <v>0</v>
      </c>
      <c r="U184" s="74">
        <v>0</v>
      </c>
      <c r="V184" s="74">
        <v>0</v>
      </c>
      <c r="W184" s="74">
        <v>0</v>
      </c>
      <c r="X184" s="74">
        <v>0</v>
      </c>
      <c r="Y184" s="74">
        <v>0</v>
      </c>
      <c r="Z184" s="46">
        <v>0</v>
      </c>
      <c r="AA184" s="47">
        <f t="shared" si="15"/>
        <v>0</v>
      </c>
    </row>
    <row r="185" spans="1:27" ht="12.75" customHeight="1" x14ac:dyDescent="0.25">
      <c r="A185" s="82" t="s">
        <v>425</v>
      </c>
      <c r="B185" s="92" t="s">
        <v>426</v>
      </c>
      <c r="C185" s="69" t="s">
        <v>428</v>
      </c>
      <c r="D185" s="87" t="s">
        <v>429</v>
      </c>
      <c r="E185" s="88" t="str">
        <f>C185&amp;A185</f>
        <v>U089T204</v>
      </c>
      <c r="F185" s="89" t="s">
        <v>399</v>
      </c>
      <c r="G185" s="90">
        <v>21</v>
      </c>
      <c r="H185" s="40"/>
      <c r="I185" s="74">
        <v>0</v>
      </c>
      <c r="J185" s="74">
        <v>2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  <c r="Q185" s="74">
        <v>0</v>
      </c>
      <c r="R185" s="74">
        <v>0</v>
      </c>
      <c r="S185" s="74">
        <v>0</v>
      </c>
      <c r="T185" s="74">
        <v>0</v>
      </c>
      <c r="U185" s="74">
        <v>0</v>
      </c>
      <c r="V185" s="74">
        <v>0</v>
      </c>
      <c r="W185" s="74">
        <v>0</v>
      </c>
      <c r="X185" s="74">
        <v>0</v>
      </c>
      <c r="Y185" s="74">
        <v>0</v>
      </c>
      <c r="Z185" s="46">
        <v>2</v>
      </c>
      <c r="AA185" s="47">
        <f t="shared" si="15"/>
        <v>1</v>
      </c>
    </row>
    <row r="186" spans="1:27" ht="12.75" customHeight="1" x14ac:dyDescent="0.25">
      <c r="A186" s="54" t="s">
        <v>430</v>
      </c>
      <c r="B186" s="55" t="s">
        <v>431</v>
      </c>
      <c r="C186" s="56" t="s">
        <v>430</v>
      </c>
      <c r="D186" s="57" t="s">
        <v>431</v>
      </c>
      <c r="E186" s="81" t="s">
        <v>432</v>
      </c>
      <c r="F186" s="59" t="s">
        <v>399</v>
      </c>
      <c r="G186" s="60">
        <v>22</v>
      </c>
      <c r="H186" s="16"/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6">
        <v>0</v>
      </c>
      <c r="AA186" s="47">
        <f t="shared" si="15"/>
        <v>0</v>
      </c>
    </row>
    <row r="187" spans="1:27" ht="12.75" customHeight="1" x14ac:dyDescent="0.25">
      <c r="A187" s="54" t="s">
        <v>433</v>
      </c>
      <c r="B187" s="55" t="s">
        <v>434</v>
      </c>
      <c r="C187" s="56" t="s">
        <v>433</v>
      </c>
      <c r="D187" s="57" t="s">
        <v>434</v>
      </c>
      <c r="E187" s="81" t="s">
        <v>435</v>
      </c>
      <c r="F187" s="59" t="s">
        <v>399</v>
      </c>
      <c r="G187" s="60">
        <v>22</v>
      </c>
      <c r="H187" s="16"/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6">
        <v>0</v>
      </c>
      <c r="AA187" s="47">
        <f t="shared" si="15"/>
        <v>0</v>
      </c>
    </row>
    <row r="188" spans="1:27" ht="12.75" customHeight="1" x14ac:dyDescent="0.25">
      <c r="A188" s="54" t="s">
        <v>436</v>
      </c>
      <c r="B188" s="55" t="s">
        <v>437</v>
      </c>
      <c r="C188" s="56" t="s">
        <v>436</v>
      </c>
      <c r="D188" s="57" t="s">
        <v>437</v>
      </c>
      <c r="E188" s="81" t="s">
        <v>438</v>
      </c>
      <c r="F188" s="59" t="s">
        <v>399</v>
      </c>
      <c r="G188" s="60">
        <v>22</v>
      </c>
      <c r="H188" s="16"/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1</v>
      </c>
      <c r="V188" s="45">
        <v>0</v>
      </c>
      <c r="W188" s="45">
        <v>0</v>
      </c>
      <c r="X188" s="45">
        <v>0</v>
      </c>
      <c r="Y188" s="45">
        <v>0</v>
      </c>
      <c r="Z188" s="46">
        <v>1</v>
      </c>
      <c r="AA188" s="47">
        <f t="shared" si="15"/>
        <v>1</v>
      </c>
    </row>
    <row r="189" spans="1:27" ht="12.75" customHeight="1" x14ac:dyDescent="0.25">
      <c r="A189" s="54" t="s">
        <v>439</v>
      </c>
      <c r="B189" s="55" t="s">
        <v>440</v>
      </c>
      <c r="C189" s="56" t="s">
        <v>439</v>
      </c>
      <c r="D189" s="57" t="s">
        <v>440</v>
      </c>
      <c r="E189" s="81" t="s">
        <v>441</v>
      </c>
      <c r="F189" s="59" t="s">
        <v>399</v>
      </c>
      <c r="G189" s="60">
        <v>23</v>
      </c>
      <c r="H189" s="16"/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0</v>
      </c>
      <c r="U189" s="45">
        <v>0</v>
      </c>
      <c r="V189" s="45">
        <v>0</v>
      </c>
      <c r="W189" s="45">
        <v>0</v>
      </c>
      <c r="X189" s="45">
        <v>0</v>
      </c>
      <c r="Y189" s="45">
        <v>0</v>
      </c>
      <c r="Z189" s="46">
        <v>0</v>
      </c>
      <c r="AA189" s="47">
        <f t="shared" si="15"/>
        <v>0</v>
      </c>
    </row>
    <row r="190" spans="1:27" ht="12.75" customHeight="1" x14ac:dyDescent="0.25">
      <c r="A190" s="54" t="s">
        <v>442</v>
      </c>
      <c r="B190" s="55" t="s">
        <v>443</v>
      </c>
      <c r="C190" s="56" t="s">
        <v>442</v>
      </c>
      <c r="D190" s="57" t="s">
        <v>443</v>
      </c>
      <c r="E190" s="81" t="s">
        <v>444</v>
      </c>
      <c r="F190" s="59" t="s">
        <v>399</v>
      </c>
      <c r="G190" s="60">
        <v>23</v>
      </c>
      <c r="H190" s="16"/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5">
        <v>0</v>
      </c>
      <c r="U190" s="45">
        <v>0</v>
      </c>
      <c r="V190" s="45">
        <v>0</v>
      </c>
      <c r="W190" s="45">
        <v>0</v>
      </c>
      <c r="X190" s="45">
        <v>0</v>
      </c>
      <c r="Y190" s="45">
        <v>0</v>
      </c>
      <c r="Z190" s="46">
        <v>0</v>
      </c>
      <c r="AA190" s="47">
        <f t="shared" si="15"/>
        <v>0</v>
      </c>
    </row>
    <row r="191" spans="1:27" ht="12.75" customHeight="1" x14ac:dyDescent="0.25">
      <c r="A191" s="54" t="s">
        <v>445</v>
      </c>
      <c r="B191" s="55" t="s">
        <v>446</v>
      </c>
      <c r="C191" s="56" t="s">
        <v>445</v>
      </c>
      <c r="D191" s="57" t="s">
        <v>446</v>
      </c>
      <c r="E191" s="81" t="s">
        <v>447</v>
      </c>
      <c r="F191" s="59" t="s">
        <v>399</v>
      </c>
      <c r="G191" s="60">
        <v>23</v>
      </c>
      <c r="H191" s="16"/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5">
        <v>0</v>
      </c>
      <c r="U191" s="45">
        <v>0</v>
      </c>
      <c r="V191" s="45">
        <v>0</v>
      </c>
      <c r="W191" s="45">
        <v>0</v>
      </c>
      <c r="X191" s="45">
        <v>0</v>
      </c>
      <c r="Y191" s="45">
        <v>0</v>
      </c>
      <c r="Z191" s="46">
        <v>0</v>
      </c>
      <c r="AA191" s="47">
        <f t="shared" si="15"/>
        <v>0</v>
      </c>
    </row>
    <row r="192" spans="1:27" ht="12.75" customHeight="1" x14ac:dyDescent="0.25">
      <c r="A192" s="82" t="s">
        <v>439</v>
      </c>
      <c r="B192" s="83" t="s">
        <v>440</v>
      </c>
      <c r="C192" s="84" t="s">
        <v>448</v>
      </c>
      <c r="D192" s="70" t="s">
        <v>449</v>
      </c>
      <c r="E192" s="85" t="s">
        <v>450</v>
      </c>
      <c r="F192" s="72" t="s">
        <v>399</v>
      </c>
      <c r="G192" s="73">
        <v>23</v>
      </c>
      <c r="H192" s="16"/>
      <c r="I192" s="74">
        <v>0</v>
      </c>
      <c r="J192" s="74">
        <v>1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74">
        <v>0</v>
      </c>
      <c r="T192" s="74">
        <v>0</v>
      </c>
      <c r="U192" s="74">
        <v>0</v>
      </c>
      <c r="V192" s="74">
        <v>0</v>
      </c>
      <c r="W192" s="74">
        <v>0</v>
      </c>
      <c r="X192" s="74">
        <v>0</v>
      </c>
      <c r="Y192" s="74">
        <v>0</v>
      </c>
      <c r="Z192" s="46">
        <v>1</v>
      </c>
      <c r="AA192" s="47">
        <f t="shared" si="15"/>
        <v>1</v>
      </c>
    </row>
    <row r="193" spans="1:27" ht="12.75" customHeight="1" x14ac:dyDescent="0.25">
      <c r="A193" s="82" t="s">
        <v>442</v>
      </c>
      <c r="B193" s="83" t="s">
        <v>443</v>
      </c>
      <c r="C193" s="84" t="s">
        <v>448</v>
      </c>
      <c r="D193" s="70" t="s">
        <v>449</v>
      </c>
      <c r="E193" s="85" t="s">
        <v>451</v>
      </c>
      <c r="F193" s="72" t="s">
        <v>399</v>
      </c>
      <c r="G193" s="73">
        <v>23</v>
      </c>
      <c r="H193" s="40"/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  <c r="Q193" s="74">
        <v>0</v>
      </c>
      <c r="R193" s="74">
        <v>0</v>
      </c>
      <c r="S193" s="74">
        <v>0</v>
      </c>
      <c r="T193" s="74">
        <v>0</v>
      </c>
      <c r="U193" s="74">
        <v>0</v>
      </c>
      <c r="V193" s="74">
        <v>0</v>
      </c>
      <c r="W193" s="74">
        <v>0</v>
      </c>
      <c r="X193" s="74">
        <v>0.60999999999999943</v>
      </c>
      <c r="Y193" s="74">
        <v>0</v>
      </c>
      <c r="Z193" s="46">
        <v>0.61000000000001364</v>
      </c>
      <c r="AA193" s="47">
        <f t="shared" si="15"/>
        <v>1</v>
      </c>
    </row>
    <row r="194" spans="1:27" ht="12.75" customHeight="1" x14ac:dyDescent="0.25">
      <c r="A194" s="82" t="s">
        <v>445</v>
      </c>
      <c r="B194" s="83" t="s">
        <v>446</v>
      </c>
      <c r="C194" s="84" t="s">
        <v>448</v>
      </c>
      <c r="D194" s="70" t="s">
        <v>449</v>
      </c>
      <c r="E194" s="85" t="s">
        <v>452</v>
      </c>
      <c r="F194" s="72" t="s">
        <v>399</v>
      </c>
      <c r="G194" s="73">
        <v>23</v>
      </c>
      <c r="H194" s="40"/>
      <c r="I194" s="74">
        <v>0</v>
      </c>
      <c r="J194" s="74">
        <v>0</v>
      </c>
      <c r="K194" s="74">
        <v>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  <c r="Q194" s="74">
        <v>0</v>
      </c>
      <c r="R194" s="74">
        <v>0</v>
      </c>
      <c r="S194" s="74">
        <v>0</v>
      </c>
      <c r="T194" s="74">
        <v>0</v>
      </c>
      <c r="U194" s="74">
        <v>0</v>
      </c>
      <c r="V194" s="74">
        <v>0</v>
      </c>
      <c r="W194" s="74">
        <v>0</v>
      </c>
      <c r="X194" s="74">
        <v>0</v>
      </c>
      <c r="Y194" s="74">
        <v>0</v>
      </c>
      <c r="Z194" s="46">
        <v>0</v>
      </c>
      <c r="AA194" s="47">
        <f t="shared" si="15"/>
        <v>0</v>
      </c>
    </row>
    <row r="195" spans="1:27" ht="12.75" customHeight="1" x14ac:dyDescent="0.25">
      <c r="A195" s="54" t="s">
        <v>453</v>
      </c>
      <c r="B195" s="55" t="s">
        <v>454</v>
      </c>
      <c r="C195" s="56" t="s">
        <v>453</v>
      </c>
      <c r="D195" s="57" t="s">
        <v>455</v>
      </c>
      <c r="E195" s="81" t="s">
        <v>456</v>
      </c>
      <c r="F195" s="59" t="s">
        <v>457</v>
      </c>
      <c r="G195" s="60">
        <v>24</v>
      </c>
      <c r="H195" s="16"/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6">
        <v>0</v>
      </c>
      <c r="AA195" s="47">
        <f t="shared" si="15"/>
        <v>0</v>
      </c>
    </row>
    <row r="196" spans="1:27" ht="12.75" customHeight="1" x14ac:dyDescent="0.25">
      <c r="A196" s="54" t="s">
        <v>458</v>
      </c>
      <c r="B196" s="55" t="s">
        <v>457</v>
      </c>
      <c r="C196" s="56" t="s">
        <v>458</v>
      </c>
      <c r="D196" s="57" t="s">
        <v>457</v>
      </c>
      <c r="E196" s="81" t="s">
        <v>459</v>
      </c>
      <c r="F196" s="59" t="s">
        <v>457</v>
      </c>
      <c r="G196" s="60">
        <v>24</v>
      </c>
      <c r="H196" s="16"/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6">
        <v>0</v>
      </c>
      <c r="AA196" s="47">
        <f t="shared" si="15"/>
        <v>0</v>
      </c>
    </row>
    <row r="197" spans="1:27" ht="12.75" customHeight="1" x14ac:dyDescent="0.25">
      <c r="A197" s="54" t="s">
        <v>460</v>
      </c>
      <c r="B197" s="55" t="s">
        <v>461</v>
      </c>
      <c r="C197" s="56" t="s">
        <v>460</v>
      </c>
      <c r="D197" s="57" t="s">
        <v>461</v>
      </c>
      <c r="E197" s="81" t="s">
        <v>462</v>
      </c>
      <c r="F197" s="59" t="s">
        <v>457</v>
      </c>
      <c r="G197" s="60">
        <v>24</v>
      </c>
      <c r="H197" s="16"/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46">
        <v>0</v>
      </c>
      <c r="AA197" s="47">
        <f t="shared" si="15"/>
        <v>0</v>
      </c>
    </row>
    <row r="198" spans="1:27" ht="12.75" customHeight="1" x14ac:dyDescent="0.25">
      <c r="A198" s="54" t="s">
        <v>463</v>
      </c>
      <c r="B198" s="55" t="s">
        <v>464</v>
      </c>
      <c r="C198" s="56" t="s">
        <v>463</v>
      </c>
      <c r="D198" s="57" t="s">
        <v>464</v>
      </c>
      <c r="E198" s="81" t="s">
        <v>465</v>
      </c>
      <c r="F198" s="59" t="s">
        <v>457</v>
      </c>
      <c r="G198" s="60">
        <v>24</v>
      </c>
      <c r="H198" s="16"/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6">
        <v>0</v>
      </c>
      <c r="AA198" s="47">
        <f t="shared" si="15"/>
        <v>0</v>
      </c>
    </row>
    <row r="199" spans="1:27" ht="12.75" customHeight="1" x14ac:dyDescent="0.25">
      <c r="A199" s="54" t="s">
        <v>466</v>
      </c>
      <c r="B199" s="93" t="s">
        <v>467</v>
      </c>
      <c r="C199" s="56" t="s">
        <v>466</v>
      </c>
      <c r="D199" s="57" t="s">
        <v>467</v>
      </c>
      <c r="E199" s="81" t="s">
        <v>468</v>
      </c>
      <c r="F199" s="59" t="s">
        <v>457</v>
      </c>
      <c r="G199" s="60">
        <v>24</v>
      </c>
      <c r="H199" s="16"/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  <c r="Z199" s="46">
        <v>0</v>
      </c>
      <c r="AA199" s="47">
        <f t="shared" si="15"/>
        <v>0</v>
      </c>
    </row>
    <row r="200" spans="1:27" x14ac:dyDescent="0.25">
      <c r="A200" s="82" t="s">
        <v>458</v>
      </c>
      <c r="B200" s="83" t="s">
        <v>457</v>
      </c>
      <c r="C200" s="69" t="s">
        <v>469</v>
      </c>
      <c r="D200" s="87" t="s">
        <v>470</v>
      </c>
      <c r="E200" s="71" t="str">
        <f>C200&amp;A200</f>
        <v>U066T084</v>
      </c>
      <c r="F200" s="72" t="s">
        <v>457</v>
      </c>
      <c r="G200" s="90">
        <v>24</v>
      </c>
      <c r="H200" s="16"/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  <c r="Q200" s="74">
        <v>0</v>
      </c>
      <c r="R200" s="74">
        <v>0</v>
      </c>
      <c r="S200" s="74">
        <v>0</v>
      </c>
      <c r="T200" s="74">
        <v>0</v>
      </c>
      <c r="U200" s="74">
        <v>0</v>
      </c>
      <c r="V200" s="74">
        <v>0</v>
      </c>
      <c r="W200" s="74">
        <v>0</v>
      </c>
      <c r="X200" s="74">
        <v>0</v>
      </c>
      <c r="Y200" s="74">
        <v>0</v>
      </c>
      <c r="Z200" s="46">
        <v>0</v>
      </c>
      <c r="AA200" s="47">
        <f t="shared" si="15"/>
        <v>0</v>
      </c>
    </row>
    <row r="201" spans="1:27" x14ac:dyDescent="0.25">
      <c r="A201" s="82" t="s">
        <v>460</v>
      </c>
      <c r="B201" s="83" t="s">
        <v>461</v>
      </c>
      <c r="C201" s="69" t="s">
        <v>469</v>
      </c>
      <c r="D201" s="87" t="s">
        <v>470</v>
      </c>
      <c r="E201" s="71" t="str">
        <f>C201&amp;A201</f>
        <v>U066T103</v>
      </c>
      <c r="F201" s="72" t="s">
        <v>457</v>
      </c>
      <c r="G201" s="90">
        <v>24</v>
      </c>
      <c r="H201" s="16"/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  <c r="Q201" s="74">
        <v>0</v>
      </c>
      <c r="R201" s="74">
        <v>0</v>
      </c>
      <c r="S201" s="74">
        <v>0</v>
      </c>
      <c r="T201" s="74">
        <v>0</v>
      </c>
      <c r="U201" s="74">
        <v>0</v>
      </c>
      <c r="V201" s="74">
        <v>0</v>
      </c>
      <c r="W201" s="74">
        <v>0</v>
      </c>
      <c r="X201" s="74">
        <v>0</v>
      </c>
      <c r="Y201" s="74">
        <v>0</v>
      </c>
      <c r="Z201" s="46">
        <v>0</v>
      </c>
      <c r="AA201" s="47">
        <f t="shared" si="15"/>
        <v>0</v>
      </c>
    </row>
    <row r="202" spans="1:27" ht="12.75" customHeight="1" x14ac:dyDescent="0.25">
      <c r="A202" s="82" t="s">
        <v>463</v>
      </c>
      <c r="B202" s="83" t="s">
        <v>464</v>
      </c>
      <c r="C202" s="69" t="s">
        <v>469</v>
      </c>
      <c r="D202" s="87" t="s">
        <v>470</v>
      </c>
      <c r="E202" s="71" t="str">
        <f>C202&amp;A202</f>
        <v>U066T143</v>
      </c>
      <c r="F202" s="72" t="s">
        <v>457</v>
      </c>
      <c r="G202" s="90">
        <v>24</v>
      </c>
      <c r="H202" s="16"/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  <c r="Q202" s="74">
        <v>0</v>
      </c>
      <c r="R202" s="74">
        <v>0</v>
      </c>
      <c r="S202" s="74">
        <v>0</v>
      </c>
      <c r="T202" s="74">
        <v>0</v>
      </c>
      <c r="U202" s="74">
        <v>0</v>
      </c>
      <c r="V202" s="74">
        <v>0</v>
      </c>
      <c r="W202" s="74">
        <v>0</v>
      </c>
      <c r="X202" s="74">
        <v>0</v>
      </c>
      <c r="Y202" s="74">
        <v>0</v>
      </c>
      <c r="Z202" s="46">
        <v>0</v>
      </c>
      <c r="AA202" s="47">
        <f t="shared" si="15"/>
        <v>0</v>
      </c>
    </row>
    <row r="203" spans="1:27" ht="12.75" customHeight="1" x14ac:dyDescent="0.25">
      <c r="A203" s="54" t="s">
        <v>471</v>
      </c>
      <c r="B203" s="55" t="s">
        <v>472</v>
      </c>
      <c r="C203" s="56" t="s">
        <v>471</v>
      </c>
      <c r="D203" s="57" t="s">
        <v>472</v>
      </c>
      <c r="E203" s="81" t="s">
        <v>473</v>
      </c>
      <c r="F203" s="59" t="s">
        <v>474</v>
      </c>
      <c r="G203" s="60">
        <v>25</v>
      </c>
      <c r="H203" s="16"/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46">
        <v>0</v>
      </c>
      <c r="AA203" s="47">
        <f t="shared" si="15"/>
        <v>0</v>
      </c>
    </row>
    <row r="204" spans="1:27" ht="12.75" customHeight="1" x14ac:dyDescent="0.25">
      <c r="A204" s="54" t="s">
        <v>475</v>
      </c>
      <c r="B204" s="55" t="s">
        <v>476</v>
      </c>
      <c r="C204" s="56" t="s">
        <v>475</v>
      </c>
      <c r="D204" s="57" t="s">
        <v>476</v>
      </c>
      <c r="E204" s="81" t="s">
        <v>477</v>
      </c>
      <c r="F204" s="59" t="s">
        <v>474</v>
      </c>
      <c r="G204" s="60">
        <v>25</v>
      </c>
      <c r="H204" s="16"/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6">
        <v>0</v>
      </c>
      <c r="AA204" s="47">
        <f t="shared" si="15"/>
        <v>0</v>
      </c>
    </row>
    <row r="205" spans="1:27" ht="12.75" customHeight="1" x14ac:dyDescent="0.25">
      <c r="A205" s="54" t="s">
        <v>478</v>
      </c>
      <c r="B205" s="55" t="s">
        <v>479</v>
      </c>
      <c r="C205" s="56" t="s">
        <v>478</v>
      </c>
      <c r="D205" s="57" t="s">
        <v>479</v>
      </c>
      <c r="E205" s="81" t="s">
        <v>480</v>
      </c>
      <c r="F205" s="59" t="s">
        <v>474</v>
      </c>
      <c r="G205" s="60">
        <v>25</v>
      </c>
      <c r="H205" s="16"/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  <c r="T205" s="45">
        <v>0</v>
      </c>
      <c r="U205" s="45">
        <v>0</v>
      </c>
      <c r="V205" s="45">
        <v>0</v>
      </c>
      <c r="W205" s="45">
        <v>0</v>
      </c>
      <c r="X205" s="45">
        <v>0</v>
      </c>
      <c r="Y205" s="45">
        <v>0</v>
      </c>
      <c r="Z205" s="46">
        <v>0</v>
      </c>
      <c r="AA205" s="47">
        <f t="shared" si="15"/>
        <v>0</v>
      </c>
    </row>
    <row r="206" spans="1:27" ht="12.75" customHeight="1" x14ac:dyDescent="0.25">
      <c r="A206" s="54" t="s">
        <v>481</v>
      </c>
      <c r="B206" s="55" t="s">
        <v>482</v>
      </c>
      <c r="C206" s="56" t="s">
        <v>481</v>
      </c>
      <c r="D206" s="57" t="s">
        <v>482</v>
      </c>
      <c r="E206" s="81" t="s">
        <v>483</v>
      </c>
      <c r="F206" s="59" t="s">
        <v>474</v>
      </c>
      <c r="G206" s="60">
        <v>25</v>
      </c>
      <c r="H206" s="16"/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6">
        <v>0</v>
      </c>
      <c r="AA206" s="47">
        <f t="shared" si="15"/>
        <v>0</v>
      </c>
    </row>
    <row r="207" spans="1:27" ht="12.75" customHeight="1" x14ac:dyDescent="0.25">
      <c r="A207" s="54" t="s">
        <v>484</v>
      </c>
      <c r="B207" s="55" t="s">
        <v>485</v>
      </c>
      <c r="C207" s="56" t="s">
        <v>484</v>
      </c>
      <c r="D207" s="57" t="s">
        <v>485</v>
      </c>
      <c r="E207" s="81" t="s">
        <v>486</v>
      </c>
      <c r="F207" s="59" t="s">
        <v>474</v>
      </c>
      <c r="G207" s="60">
        <v>25</v>
      </c>
      <c r="H207" s="16"/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5">
        <v>0</v>
      </c>
      <c r="U207" s="45">
        <v>0</v>
      </c>
      <c r="V207" s="45">
        <v>0</v>
      </c>
      <c r="W207" s="45">
        <v>0</v>
      </c>
      <c r="X207" s="45">
        <v>0</v>
      </c>
      <c r="Y207" s="45">
        <v>0</v>
      </c>
      <c r="Z207" s="46">
        <v>0</v>
      </c>
      <c r="AA207" s="47">
        <f t="shared" si="15"/>
        <v>0</v>
      </c>
    </row>
    <row r="208" spans="1:27" ht="12.75" customHeight="1" x14ac:dyDescent="0.25">
      <c r="A208" s="54" t="s">
        <v>487</v>
      </c>
      <c r="B208" s="55" t="s">
        <v>488</v>
      </c>
      <c r="C208" s="56" t="s">
        <v>487</v>
      </c>
      <c r="D208" s="57" t="s">
        <v>488</v>
      </c>
      <c r="E208" s="81" t="s">
        <v>489</v>
      </c>
      <c r="F208" s="59" t="s">
        <v>474</v>
      </c>
      <c r="G208" s="60">
        <v>25</v>
      </c>
      <c r="H208" s="16"/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6">
        <v>0</v>
      </c>
      <c r="AA208" s="47">
        <f t="shared" si="15"/>
        <v>0</v>
      </c>
    </row>
    <row r="209" spans="1:27" ht="12.75" customHeight="1" x14ac:dyDescent="0.25">
      <c r="A209" s="82" t="s">
        <v>471</v>
      </c>
      <c r="B209" s="83" t="s">
        <v>472</v>
      </c>
      <c r="C209" s="84" t="s">
        <v>490</v>
      </c>
      <c r="D209" s="70" t="s">
        <v>491</v>
      </c>
      <c r="E209" s="85" t="s">
        <v>492</v>
      </c>
      <c r="F209" s="72" t="s">
        <v>474</v>
      </c>
      <c r="G209" s="73">
        <v>25</v>
      </c>
      <c r="H209" s="16"/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74">
        <v>0</v>
      </c>
      <c r="T209" s="74">
        <v>0</v>
      </c>
      <c r="U209" s="74">
        <v>0</v>
      </c>
      <c r="V209" s="74">
        <v>0</v>
      </c>
      <c r="W209" s="74">
        <v>0</v>
      </c>
      <c r="X209" s="74">
        <v>0</v>
      </c>
      <c r="Y209" s="74">
        <v>0</v>
      </c>
      <c r="Z209" s="46">
        <v>0</v>
      </c>
      <c r="AA209" s="47">
        <f t="shared" ref="AA209:AA272" si="17">COUNTIF($I209:$Y209,"&lt;&gt;0")</f>
        <v>0</v>
      </c>
    </row>
    <row r="210" spans="1:27" ht="12.75" customHeight="1" x14ac:dyDescent="0.25">
      <c r="A210" s="82" t="s">
        <v>478</v>
      </c>
      <c r="B210" s="83" t="s">
        <v>479</v>
      </c>
      <c r="C210" s="84" t="s">
        <v>490</v>
      </c>
      <c r="D210" s="70" t="s">
        <v>491</v>
      </c>
      <c r="E210" s="85" t="s">
        <v>493</v>
      </c>
      <c r="F210" s="72" t="s">
        <v>474</v>
      </c>
      <c r="G210" s="73">
        <v>25</v>
      </c>
      <c r="H210" s="16"/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74">
        <v>0</v>
      </c>
      <c r="T210" s="74">
        <v>0</v>
      </c>
      <c r="U210" s="74">
        <v>0</v>
      </c>
      <c r="V210" s="74">
        <v>0</v>
      </c>
      <c r="W210" s="74">
        <v>0</v>
      </c>
      <c r="X210" s="74">
        <v>0</v>
      </c>
      <c r="Y210" s="74">
        <v>0</v>
      </c>
      <c r="Z210" s="46">
        <v>0</v>
      </c>
      <c r="AA210" s="47">
        <f t="shared" si="17"/>
        <v>0</v>
      </c>
    </row>
    <row r="211" spans="1:27" ht="12.75" customHeight="1" x14ac:dyDescent="0.25">
      <c r="A211" s="82" t="s">
        <v>481</v>
      </c>
      <c r="B211" s="83" t="s">
        <v>482</v>
      </c>
      <c r="C211" s="84" t="s">
        <v>490</v>
      </c>
      <c r="D211" s="70" t="s">
        <v>491</v>
      </c>
      <c r="E211" s="85" t="s">
        <v>494</v>
      </c>
      <c r="F211" s="72" t="s">
        <v>474</v>
      </c>
      <c r="G211" s="73">
        <v>25</v>
      </c>
      <c r="H211" s="16"/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74">
        <v>0</v>
      </c>
      <c r="T211" s="74">
        <v>0</v>
      </c>
      <c r="U211" s="74">
        <v>0</v>
      </c>
      <c r="V211" s="74">
        <v>0</v>
      </c>
      <c r="W211" s="74">
        <v>0</v>
      </c>
      <c r="X211" s="74">
        <v>0</v>
      </c>
      <c r="Y211" s="74">
        <v>0</v>
      </c>
      <c r="Z211" s="46">
        <v>0</v>
      </c>
      <c r="AA211" s="47">
        <f t="shared" si="17"/>
        <v>0</v>
      </c>
    </row>
    <row r="212" spans="1:27" ht="12.75" customHeight="1" x14ac:dyDescent="0.25">
      <c r="A212" s="82" t="s">
        <v>484</v>
      </c>
      <c r="B212" s="83" t="s">
        <v>485</v>
      </c>
      <c r="C212" s="84" t="s">
        <v>490</v>
      </c>
      <c r="D212" s="70" t="s">
        <v>491</v>
      </c>
      <c r="E212" s="85" t="s">
        <v>495</v>
      </c>
      <c r="F212" s="72" t="s">
        <v>474</v>
      </c>
      <c r="G212" s="73">
        <v>25</v>
      </c>
      <c r="H212" s="16"/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74">
        <v>0</v>
      </c>
      <c r="T212" s="74">
        <v>0</v>
      </c>
      <c r="U212" s="74">
        <v>0</v>
      </c>
      <c r="V212" s="74">
        <v>0</v>
      </c>
      <c r="W212" s="74">
        <v>0</v>
      </c>
      <c r="X212" s="74">
        <v>0</v>
      </c>
      <c r="Y212" s="74">
        <v>0</v>
      </c>
      <c r="Z212" s="46">
        <v>0</v>
      </c>
      <c r="AA212" s="47">
        <f t="shared" si="17"/>
        <v>0</v>
      </c>
    </row>
    <row r="213" spans="1:27" ht="12.75" customHeight="1" x14ac:dyDescent="0.25">
      <c r="A213" s="82" t="s">
        <v>487</v>
      </c>
      <c r="B213" s="83" t="s">
        <v>488</v>
      </c>
      <c r="C213" s="84" t="s">
        <v>490</v>
      </c>
      <c r="D213" s="70" t="s">
        <v>491</v>
      </c>
      <c r="E213" s="85" t="str">
        <f t="shared" ref="E213:E219" si="18">C213&amp;A213</f>
        <v>U058AT226</v>
      </c>
      <c r="F213" s="72" t="s">
        <v>474</v>
      </c>
      <c r="G213" s="73">
        <v>25</v>
      </c>
      <c r="H213" s="16"/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0</v>
      </c>
      <c r="T213" s="74">
        <v>0</v>
      </c>
      <c r="U213" s="74">
        <v>0</v>
      </c>
      <c r="V213" s="74">
        <v>0</v>
      </c>
      <c r="W213" s="74">
        <v>0</v>
      </c>
      <c r="X213" s="74">
        <v>0</v>
      </c>
      <c r="Y213" s="74">
        <v>0</v>
      </c>
      <c r="Z213" s="46">
        <v>0</v>
      </c>
      <c r="AA213" s="47">
        <f t="shared" si="17"/>
        <v>0</v>
      </c>
    </row>
    <row r="214" spans="1:27" ht="12.75" customHeight="1" x14ac:dyDescent="0.25">
      <c r="A214" s="67" t="s">
        <v>471</v>
      </c>
      <c r="B214" s="100" t="s">
        <v>472</v>
      </c>
      <c r="C214" s="69" t="s">
        <v>496</v>
      </c>
      <c r="D214" s="87" t="s">
        <v>497</v>
      </c>
      <c r="E214" s="88" t="str">
        <f t="shared" si="18"/>
        <v>U058BT014</v>
      </c>
      <c r="F214" s="89" t="s">
        <v>474</v>
      </c>
      <c r="G214" s="90">
        <v>25</v>
      </c>
      <c r="H214" s="40"/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74">
        <v>0</v>
      </c>
      <c r="T214" s="74">
        <v>0</v>
      </c>
      <c r="U214" s="74">
        <v>0</v>
      </c>
      <c r="V214" s="74">
        <v>0</v>
      </c>
      <c r="W214" s="74">
        <v>0</v>
      </c>
      <c r="X214" s="74">
        <v>0</v>
      </c>
      <c r="Y214" s="74">
        <v>0</v>
      </c>
      <c r="Z214" s="46">
        <v>0</v>
      </c>
      <c r="AA214" s="47">
        <f t="shared" si="17"/>
        <v>0</v>
      </c>
    </row>
    <row r="215" spans="1:27" ht="12.75" customHeight="1" x14ac:dyDescent="0.25">
      <c r="A215" s="67" t="s">
        <v>475</v>
      </c>
      <c r="B215" s="100" t="s">
        <v>476</v>
      </c>
      <c r="C215" s="69" t="s">
        <v>496</v>
      </c>
      <c r="D215" s="87" t="s">
        <v>497</v>
      </c>
      <c r="E215" s="88" t="str">
        <f t="shared" si="18"/>
        <v>U058BT040</v>
      </c>
      <c r="F215" s="89" t="s">
        <v>474</v>
      </c>
      <c r="G215" s="90">
        <v>25</v>
      </c>
      <c r="H215" s="40"/>
      <c r="I215" s="74">
        <v>0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  <c r="Q215" s="74">
        <v>0</v>
      </c>
      <c r="R215" s="74">
        <v>0</v>
      </c>
      <c r="S215" s="74">
        <v>0</v>
      </c>
      <c r="T215" s="74">
        <v>0</v>
      </c>
      <c r="U215" s="74">
        <v>0</v>
      </c>
      <c r="V215" s="74">
        <v>0</v>
      </c>
      <c r="W215" s="74">
        <v>0</v>
      </c>
      <c r="X215" s="74">
        <v>0</v>
      </c>
      <c r="Y215" s="74">
        <v>0</v>
      </c>
      <c r="Z215" s="46">
        <v>0</v>
      </c>
      <c r="AA215" s="47">
        <f t="shared" si="17"/>
        <v>0</v>
      </c>
    </row>
    <row r="216" spans="1:27" ht="12.75" customHeight="1" x14ac:dyDescent="0.25">
      <c r="A216" s="67" t="s">
        <v>478</v>
      </c>
      <c r="B216" s="100" t="s">
        <v>479</v>
      </c>
      <c r="C216" s="69" t="s">
        <v>496</v>
      </c>
      <c r="D216" s="87" t="s">
        <v>497</v>
      </c>
      <c r="E216" s="88" t="str">
        <f t="shared" si="18"/>
        <v>U058BT066</v>
      </c>
      <c r="F216" s="89" t="s">
        <v>474</v>
      </c>
      <c r="G216" s="90">
        <v>25</v>
      </c>
      <c r="H216" s="40"/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  <c r="S216" s="74">
        <v>0</v>
      </c>
      <c r="T216" s="74">
        <v>0</v>
      </c>
      <c r="U216" s="74">
        <v>0</v>
      </c>
      <c r="V216" s="74">
        <v>0</v>
      </c>
      <c r="W216" s="74">
        <v>0</v>
      </c>
      <c r="X216" s="74">
        <v>0</v>
      </c>
      <c r="Y216" s="74">
        <v>0</v>
      </c>
      <c r="Z216" s="46">
        <v>0</v>
      </c>
      <c r="AA216" s="47">
        <f t="shared" si="17"/>
        <v>0</v>
      </c>
    </row>
    <row r="217" spans="1:27" ht="12.75" customHeight="1" x14ac:dyDescent="0.25">
      <c r="A217" s="67" t="s">
        <v>481</v>
      </c>
      <c r="B217" s="100" t="s">
        <v>482</v>
      </c>
      <c r="C217" s="69" t="s">
        <v>496</v>
      </c>
      <c r="D217" s="87" t="s">
        <v>497</v>
      </c>
      <c r="E217" s="88" t="str">
        <f t="shared" si="18"/>
        <v>U058BT100</v>
      </c>
      <c r="F217" s="89" t="s">
        <v>474</v>
      </c>
      <c r="G217" s="90">
        <v>25</v>
      </c>
      <c r="H217" s="40"/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  <c r="Q217" s="74">
        <v>0</v>
      </c>
      <c r="R217" s="74">
        <v>0</v>
      </c>
      <c r="S217" s="74">
        <v>0</v>
      </c>
      <c r="T217" s="74">
        <v>0</v>
      </c>
      <c r="U217" s="74">
        <v>0</v>
      </c>
      <c r="V217" s="74">
        <v>0</v>
      </c>
      <c r="W217" s="74">
        <v>0</v>
      </c>
      <c r="X217" s="74">
        <v>0</v>
      </c>
      <c r="Y217" s="74">
        <v>0</v>
      </c>
      <c r="Z217" s="46">
        <v>0</v>
      </c>
      <c r="AA217" s="47">
        <f t="shared" si="17"/>
        <v>0</v>
      </c>
    </row>
    <row r="218" spans="1:27" ht="12.75" customHeight="1" x14ac:dyDescent="0.25">
      <c r="A218" s="67" t="s">
        <v>484</v>
      </c>
      <c r="B218" s="100" t="s">
        <v>485</v>
      </c>
      <c r="C218" s="69" t="s">
        <v>496</v>
      </c>
      <c r="D218" s="87" t="s">
        <v>497</v>
      </c>
      <c r="E218" s="88" t="str">
        <f t="shared" si="18"/>
        <v>U058BT107</v>
      </c>
      <c r="F218" s="89" t="s">
        <v>474</v>
      </c>
      <c r="G218" s="90">
        <v>25</v>
      </c>
      <c r="H218" s="40"/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  <c r="Q218" s="74">
        <v>0</v>
      </c>
      <c r="R218" s="74">
        <v>0</v>
      </c>
      <c r="S218" s="74">
        <v>0</v>
      </c>
      <c r="T218" s="74">
        <v>0</v>
      </c>
      <c r="U218" s="74">
        <v>0</v>
      </c>
      <c r="V218" s="74">
        <v>0</v>
      </c>
      <c r="W218" s="74">
        <v>0</v>
      </c>
      <c r="X218" s="74">
        <v>0</v>
      </c>
      <c r="Y218" s="74">
        <v>0</v>
      </c>
      <c r="Z218" s="46">
        <v>0</v>
      </c>
      <c r="AA218" s="47">
        <f t="shared" si="17"/>
        <v>0</v>
      </c>
    </row>
    <row r="219" spans="1:27" ht="12.75" customHeight="1" x14ac:dyDescent="0.25">
      <c r="A219" s="67" t="s">
        <v>487</v>
      </c>
      <c r="B219" s="100" t="s">
        <v>488</v>
      </c>
      <c r="C219" s="69" t="s">
        <v>496</v>
      </c>
      <c r="D219" s="87" t="s">
        <v>497</v>
      </c>
      <c r="E219" s="88" t="str">
        <f t="shared" si="18"/>
        <v>U058BT226</v>
      </c>
      <c r="F219" s="89" t="s">
        <v>474</v>
      </c>
      <c r="G219" s="90">
        <v>25</v>
      </c>
      <c r="H219" s="40"/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  <c r="S219" s="74">
        <v>0</v>
      </c>
      <c r="T219" s="74">
        <v>0</v>
      </c>
      <c r="U219" s="74">
        <v>0</v>
      </c>
      <c r="V219" s="74">
        <v>0</v>
      </c>
      <c r="W219" s="74">
        <v>0</v>
      </c>
      <c r="X219" s="74">
        <v>0</v>
      </c>
      <c r="Y219" s="74">
        <v>0</v>
      </c>
      <c r="Z219" s="46">
        <v>0</v>
      </c>
      <c r="AA219" s="47">
        <f t="shared" si="17"/>
        <v>0</v>
      </c>
    </row>
    <row r="220" spans="1:27" ht="12.75" customHeight="1" x14ac:dyDescent="0.25">
      <c r="A220" s="54" t="s">
        <v>498</v>
      </c>
      <c r="B220" s="55" t="s">
        <v>499</v>
      </c>
      <c r="C220" s="56" t="s">
        <v>498</v>
      </c>
      <c r="D220" s="57" t="s">
        <v>499</v>
      </c>
      <c r="E220" s="81" t="s">
        <v>500</v>
      </c>
      <c r="F220" s="59" t="s">
        <v>474</v>
      </c>
      <c r="G220" s="60">
        <v>26</v>
      </c>
      <c r="H220" s="16"/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6">
        <v>0</v>
      </c>
      <c r="AA220" s="47">
        <f t="shared" si="17"/>
        <v>0</v>
      </c>
    </row>
    <row r="221" spans="1:27" ht="12.75" customHeight="1" x14ac:dyDescent="0.25">
      <c r="A221" s="54" t="s">
        <v>501</v>
      </c>
      <c r="B221" s="55" t="s">
        <v>502</v>
      </c>
      <c r="C221" s="56" t="s">
        <v>501</v>
      </c>
      <c r="D221" s="57" t="s">
        <v>502</v>
      </c>
      <c r="E221" s="81" t="s">
        <v>503</v>
      </c>
      <c r="F221" s="59" t="s">
        <v>474</v>
      </c>
      <c r="G221" s="60">
        <v>26</v>
      </c>
      <c r="H221" s="16"/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5">
        <v>0</v>
      </c>
      <c r="Y221" s="45">
        <v>0</v>
      </c>
      <c r="Z221" s="46">
        <v>0</v>
      </c>
      <c r="AA221" s="47">
        <f t="shared" si="17"/>
        <v>0</v>
      </c>
    </row>
    <row r="222" spans="1:27" ht="12.75" customHeight="1" x14ac:dyDescent="0.25">
      <c r="A222" s="54" t="s">
        <v>504</v>
      </c>
      <c r="B222" s="55" t="s">
        <v>505</v>
      </c>
      <c r="C222" s="56" t="s">
        <v>504</v>
      </c>
      <c r="D222" s="57" t="s">
        <v>505</v>
      </c>
      <c r="E222" s="81" t="s">
        <v>506</v>
      </c>
      <c r="F222" s="59" t="s">
        <v>474</v>
      </c>
      <c r="G222" s="60">
        <v>26</v>
      </c>
      <c r="H222" s="16"/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6">
        <v>0</v>
      </c>
      <c r="AA222" s="47">
        <f t="shared" si="17"/>
        <v>0</v>
      </c>
    </row>
    <row r="223" spans="1:27" ht="12.75" customHeight="1" x14ac:dyDescent="0.25">
      <c r="A223" s="82" t="s">
        <v>498</v>
      </c>
      <c r="B223" s="92" t="s">
        <v>499</v>
      </c>
      <c r="C223" s="69" t="s">
        <v>507</v>
      </c>
      <c r="D223" s="87" t="s">
        <v>508</v>
      </c>
      <c r="E223" s="88" t="str">
        <f>C223&amp;A223</f>
        <v>U090T067</v>
      </c>
      <c r="F223" s="89" t="s">
        <v>474</v>
      </c>
      <c r="G223" s="90">
        <v>26</v>
      </c>
      <c r="H223" s="16"/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74">
        <v>0</v>
      </c>
      <c r="T223" s="74">
        <v>0</v>
      </c>
      <c r="U223" s="74">
        <v>0</v>
      </c>
      <c r="V223" s="74">
        <v>0</v>
      </c>
      <c r="W223" s="74">
        <v>0</v>
      </c>
      <c r="X223" s="74">
        <v>0</v>
      </c>
      <c r="Y223" s="74">
        <v>0</v>
      </c>
      <c r="Z223" s="46">
        <v>0</v>
      </c>
      <c r="AA223" s="47">
        <f t="shared" si="17"/>
        <v>0</v>
      </c>
    </row>
    <row r="224" spans="1:27" ht="12.75" customHeight="1" x14ac:dyDescent="0.25">
      <c r="A224" s="82" t="s">
        <v>501</v>
      </c>
      <c r="B224" s="92" t="s">
        <v>502</v>
      </c>
      <c r="C224" s="69" t="s">
        <v>507</v>
      </c>
      <c r="D224" s="87" t="s">
        <v>508</v>
      </c>
      <c r="E224" s="88" t="str">
        <f>C224&amp;A224</f>
        <v>U090T132</v>
      </c>
      <c r="F224" s="89" t="s">
        <v>474</v>
      </c>
      <c r="G224" s="90">
        <v>26</v>
      </c>
      <c r="H224" s="16"/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74">
        <v>0</v>
      </c>
      <c r="T224" s="74">
        <v>0</v>
      </c>
      <c r="U224" s="74">
        <v>0</v>
      </c>
      <c r="V224" s="74">
        <v>0</v>
      </c>
      <c r="W224" s="74">
        <v>0</v>
      </c>
      <c r="X224" s="74">
        <v>0</v>
      </c>
      <c r="Y224" s="74">
        <v>0</v>
      </c>
      <c r="Z224" s="46">
        <v>0</v>
      </c>
      <c r="AA224" s="47">
        <f t="shared" si="17"/>
        <v>0</v>
      </c>
    </row>
    <row r="225" spans="1:27" ht="12.75" customHeight="1" x14ac:dyDescent="0.25">
      <c r="A225" s="54" t="s">
        <v>509</v>
      </c>
      <c r="B225" s="55" t="s">
        <v>510</v>
      </c>
      <c r="C225" s="56" t="s">
        <v>509</v>
      </c>
      <c r="D225" s="57" t="s">
        <v>511</v>
      </c>
      <c r="E225" s="81" t="s">
        <v>512</v>
      </c>
      <c r="F225" s="59" t="s">
        <v>513</v>
      </c>
      <c r="G225" s="60">
        <v>27</v>
      </c>
      <c r="H225" s="16"/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6">
        <v>0</v>
      </c>
      <c r="AA225" s="47">
        <f t="shared" si="17"/>
        <v>0</v>
      </c>
    </row>
    <row r="226" spans="1:27" ht="12.75" customHeight="1" x14ac:dyDescent="0.25">
      <c r="A226" s="54" t="s">
        <v>514</v>
      </c>
      <c r="B226" s="55" t="s">
        <v>515</v>
      </c>
      <c r="C226" s="56" t="s">
        <v>514</v>
      </c>
      <c r="D226" s="57" t="s">
        <v>515</v>
      </c>
      <c r="E226" s="81" t="s">
        <v>516</v>
      </c>
      <c r="F226" s="59" t="s">
        <v>513</v>
      </c>
      <c r="G226" s="60">
        <v>27</v>
      </c>
      <c r="H226" s="16"/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5">
        <v>0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6">
        <v>0</v>
      </c>
      <c r="AA226" s="47">
        <f t="shared" si="17"/>
        <v>0</v>
      </c>
    </row>
    <row r="227" spans="1:27" ht="12.75" customHeight="1" x14ac:dyDescent="0.25">
      <c r="A227" s="54" t="s">
        <v>517</v>
      </c>
      <c r="B227" s="55" t="s">
        <v>518</v>
      </c>
      <c r="C227" s="86" t="s">
        <v>517</v>
      </c>
      <c r="D227" s="57" t="s">
        <v>518</v>
      </c>
      <c r="E227" s="81" t="s">
        <v>519</v>
      </c>
      <c r="F227" s="59" t="s">
        <v>238</v>
      </c>
      <c r="G227" s="60">
        <v>27</v>
      </c>
      <c r="H227" s="16"/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0</v>
      </c>
      <c r="U227" s="45">
        <v>0</v>
      </c>
      <c r="V227" s="45">
        <v>0</v>
      </c>
      <c r="W227" s="45">
        <v>0</v>
      </c>
      <c r="X227" s="45">
        <v>0</v>
      </c>
      <c r="Y227" s="45">
        <v>0</v>
      </c>
      <c r="Z227" s="46">
        <v>0</v>
      </c>
      <c r="AA227" s="47">
        <f t="shared" si="17"/>
        <v>0</v>
      </c>
    </row>
    <row r="228" spans="1:27" ht="12.75" customHeight="1" x14ac:dyDescent="0.25">
      <c r="A228" s="54" t="s">
        <v>520</v>
      </c>
      <c r="B228" s="55" t="s">
        <v>521</v>
      </c>
      <c r="C228" s="56" t="s">
        <v>520</v>
      </c>
      <c r="D228" s="57" t="s">
        <v>521</v>
      </c>
      <c r="E228" s="81" t="s">
        <v>522</v>
      </c>
      <c r="F228" s="59" t="s">
        <v>513</v>
      </c>
      <c r="G228" s="60">
        <v>27</v>
      </c>
      <c r="H228" s="16"/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0</v>
      </c>
      <c r="Y228" s="45">
        <v>0</v>
      </c>
      <c r="Z228" s="46">
        <v>0</v>
      </c>
      <c r="AA228" s="47">
        <f t="shared" si="17"/>
        <v>0</v>
      </c>
    </row>
    <row r="229" spans="1:27" ht="12.75" customHeight="1" x14ac:dyDescent="0.25">
      <c r="A229" s="54" t="s">
        <v>523</v>
      </c>
      <c r="B229" s="55" t="s">
        <v>524</v>
      </c>
      <c r="C229" s="86" t="s">
        <v>523</v>
      </c>
      <c r="D229" s="57" t="s">
        <v>524</v>
      </c>
      <c r="E229" s="81" t="s">
        <v>525</v>
      </c>
      <c r="F229" s="59" t="s">
        <v>238</v>
      </c>
      <c r="G229" s="60">
        <v>27</v>
      </c>
      <c r="H229" s="16"/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  <c r="V229" s="45">
        <v>0</v>
      </c>
      <c r="W229" s="45">
        <v>0</v>
      </c>
      <c r="X229" s="45">
        <v>0</v>
      </c>
      <c r="Y229" s="45">
        <v>0</v>
      </c>
      <c r="Z229" s="46">
        <v>0</v>
      </c>
      <c r="AA229" s="47">
        <f t="shared" si="17"/>
        <v>0</v>
      </c>
    </row>
    <row r="230" spans="1:27" ht="12.75" customHeight="1" x14ac:dyDescent="0.25">
      <c r="A230" s="54" t="s">
        <v>526</v>
      </c>
      <c r="B230" s="55" t="s">
        <v>527</v>
      </c>
      <c r="C230" s="56" t="s">
        <v>526</v>
      </c>
      <c r="D230" s="57" t="s">
        <v>527</v>
      </c>
      <c r="E230" s="81" t="s">
        <v>528</v>
      </c>
      <c r="F230" s="59" t="s">
        <v>513</v>
      </c>
      <c r="G230" s="60">
        <v>27</v>
      </c>
      <c r="H230" s="16"/>
      <c r="I230" s="45">
        <v>0.5</v>
      </c>
      <c r="J230" s="45">
        <v>2</v>
      </c>
      <c r="K230" s="45">
        <v>0</v>
      </c>
      <c r="L230" s="45">
        <v>0</v>
      </c>
      <c r="M230" s="45">
        <v>0.5</v>
      </c>
      <c r="N230" s="45">
        <v>1</v>
      </c>
      <c r="O230" s="45">
        <v>1</v>
      </c>
      <c r="P230" s="45">
        <v>1</v>
      </c>
      <c r="Q230" s="45">
        <v>1</v>
      </c>
      <c r="R230" s="45">
        <v>0.5</v>
      </c>
      <c r="S230" s="45">
        <v>0</v>
      </c>
      <c r="T230" s="45">
        <v>0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6">
        <v>7.5</v>
      </c>
      <c r="AA230" s="47">
        <f t="shared" si="17"/>
        <v>8</v>
      </c>
    </row>
    <row r="231" spans="1:27" ht="12.75" customHeight="1" x14ac:dyDescent="0.25">
      <c r="A231" s="54" t="s">
        <v>529</v>
      </c>
      <c r="B231" s="55" t="s">
        <v>530</v>
      </c>
      <c r="C231" s="86" t="s">
        <v>529</v>
      </c>
      <c r="D231" s="57" t="s">
        <v>530</v>
      </c>
      <c r="E231" s="81" t="s">
        <v>531</v>
      </c>
      <c r="F231" s="59" t="s">
        <v>513</v>
      </c>
      <c r="G231" s="60">
        <v>27</v>
      </c>
      <c r="H231" s="16"/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6">
        <v>0</v>
      </c>
      <c r="AA231" s="47">
        <f t="shared" si="17"/>
        <v>0</v>
      </c>
    </row>
    <row r="232" spans="1:27" x14ac:dyDescent="0.25">
      <c r="A232" s="54" t="s">
        <v>532</v>
      </c>
      <c r="B232" s="55" t="s">
        <v>533</v>
      </c>
      <c r="C232" s="86" t="s">
        <v>532</v>
      </c>
      <c r="D232" s="57" t="s">
        <v>533</v>
      </c>
      <c r="E232" s="81" t="s">
        <v>534</v>
      </c>
      <c r="F232" s="59" t="s">
        <v>513</v>
      </c>
      <c r="G232" s="60">
        <v>27</v>
      </c>
      <c r="H232" s="16"/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6">
        <v>0</v>
      </c>
      <c r="AA232" s="47">
        <f t="shared" si="17"/>
        <v>0</v>
      </c>
    </row>
    <row r="233" spans="1:27" ht="12.75" customHeight="1" x14ac:dyDescent="0.25">
      <c r="A233" s="82" t="s">
        <v>517</v>
      </c>
      <c r="B233" s="92" t="s">
        <v>518</v>
      </c>
      <c r="C233" s="84" t="s">
        <v>535</v>
      </c>
      <c r="D233" s="70" t="s">
        <v>536</v>
      </c>
      <c r="E233" s="85" t="s">
        <v>537</v>
      </c>
      <c r="F233" s="72" t="s">
        <v>238</v>
      </c>
      <c r="G233" s="90">
        <v>27</v>
      </c>
      <c r="H233" s="40"/>
      <c r="I233" s="74">
        <v>0</v>
      </c>
      <c r="J233" s="74">
        <v>0</v>
      </c>
      <c r="K233" s="74">
        <v>0</v>
      </c>
      <c r="L233" s="74">
        <v>0.5</v>
      </c>
      <c r="M233" s="74">
        <v>1</v>
      </c>
      <c r="N233" s="74">
        <v>1</v>
      </c>
      <c r="O233" s="74">
        <v>0</v>
      </c>
      <c r="P233" s="74">
        <v>1</v>
      </c>
      <c r="Q233" s="74">
        <v>0</v>
      </c>
      <c r="R233" s="74">
        <v>0.5</v>
      </c>
      <c r="S233" s="74">
        <v>0</v>
      </c>
      <c r="T233" s="74">
        <v>0</v>
      </c>
      <c r="U233" s="74">
        <v>0</v>
      </c>
      <c r="V233" s="74">
        <v>0.5</v>
      </c>
      <c r="W233" s="74">
        <v>0.5</v>
      </c>
      <c r="X233" s="74">
        <v>0.5</v>
      </c>
      <c r="Y233" s="74">
        <v>0</v>
      </c>
      <c r="Z233" s="46">
        <v>5.5</v>
      </c>
      <c r="AA233" s="47">
        <f t="shared" si="17"/>
        <v>8</v>
      </c>
    </row>
    <row r="234" spans="1:27" ht="12.75" customHeight="1" x14ac:dyDescent="0.25">
      <c r="A234" s="82" t="s">
        <v>523</v>
      </c>
      <c r="B234" s="92" t="s">
        <v>524</v>
      </c>
      <c r="C234" s="84" t="s">
        <v>535</v>
      </c>
      <c r="D234" s="70" t="s">
        <v>536</v>
      </c>
      <c r="E234" s="85" t="s">
        <v>538</v>
      </c>
      <c r="F234" s="72" t="s">
        <v>238</v>
      </c>
      <c r="G234" s="90">
        <v>27</v>
      </c>
      <c r="H234" s="40"/>
      <c r="I234" s="74">
        <v>0</v>
      </c>
      <c r="J234" s="74">
        <v>1</v>
      </c>
      <c r="K234" s="74">
        <v>0</v>
      </c>
      <c r="L234" s="74">
        <v>0.5</v>
      </c>
      <c r="M234" s="74">
        <v>0.5</v>
      </c>
      <c r="N234" s="74">
        <v>0.5</v>
      </c>
      <c r="O234" s="74">
        <v>1.5</v>
      </c>
      <c r="P234" s="74">
        <v>1</v>
      </c>
      <c r="Q234" s="74">
        <v>1.5</v>
      </c>
      <c r="R234" s="74">
        <v>0</v>
      </c>
      <c r="S234" s="74">
        <v>0.5</v>
      </c>
      <c r="T234" s="74">
        <v>1.5</v>
      </c>
      <c r="U234" s="74">
        <v>0.5</v>
      </c>
      <c r="V234" s="74">
        <v>0.5</v>
      </c>
      <c r="W234" s="74">
        <v>1.5</v>
      </c>
      <c r="X234" s="74">
        <v>0.5</v>
      </c>
      <c r="Y234" s="74">
        <v>0</v>
      </c>
      <c r="Z234" s="46">
        <v>11.500000000000014</v>
      </c>
      <c r="AA234" s="47">
        <f t="shared" si="17"/>
        <v>13</v>
      </c>
    </row>
    <row r="235" spans="1:27" ht="12.75" customHeight="1" x14ac:dyDescent="0.25">
      <c r="A235" s="82" t="s">
        <v>532</v>
      </c>
      <c r="B235" s="92" t="s">
        <v>533</v>
      </c>
      <c r="C235" s="84" t="s">
        <v>535</v>
      </c>
      <c r="D235" s="70" t="s">
        <v>536</v>
      </c>
      <c r="E235" s="85" t="s">
        <v>539</v>
      </c>
      <c r="F235" s="72" t="s">
        <v>513</v>
      </c>
      <c r="G235" s="90">
        <v>27</v>
      </c>
      <c r="H235" s="40"/>
      <c r="I235" s="74">
        <v>0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0.5</v>
      </c>
      <c r="R235" s="74">
        <v>1.5</v>
      </c>
      <c r="S235" s="74">
        <v>0.1599999999999997</v>
      </c>
      <c r="T235" s="74">
        <v>0</v>
      </c>
      <c r="U235" s="74">
        <v>1</v>
      </c>
      <c r="V235" s="74">
        <v>0</v>
      </c>
      <c r="W235" s="74">
        <v>0</v>
      </c>
      <c r="X235" s="74">
        <v>0.5</v>
      </c>
      <c r="Y235" s="74">
        <v>0</v>
      </c>
      <c r="Z235" s="46">
        <v>3.6600000000000037</v>
      </c>
      <c r="AA235" s="47">
        <f t="shared" si="17"/>
        <v>5</v>
      </c>
    </row>
    <row r="236" spans="1:27" ht="12.75" customHeight="1" x14ac:dyDescent="0.25">
      <c r="A236" s="82" t="s">
        <v>514</v>
      </c>
      <c r="B236" s="92" t="s">
        <v>515</v>
      </c>
      <c r="C236" s="84" t="s">
        <v>540</v>
      </c>
      <c r="D236" s="70" t="s">
        <v>541</v>
      </c>
      <c r="E236" s="85" t="s">
        <v>542</v>
      </c>
      <c r="F236" s="72" t="s">
        <v>513</v>
      </c>
      <c r="G236" s="73">
        <v>27</v>
      </c>
      <c r="H236" s="40"/>
      <c r="I236" s="74">
        <v>0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0.5</v>
      </c>
      <c r="P236" s="74">
        <v>1</v>
      </c>
      <c r="Q236" s="74">
        <v>0</v>
      </c>
      <c r="R236" s="74">
        <v>0</v>
      </c>
      <c r="S236" s="74">
        <v>0.5</v>
      </c>
      <c r="T236" s="74">
        <v>2</v>
      </c>
      <c r="U236" s="74">
        <v>0.5</v>
      </c>
      <c r="V236" s="74">
        <v>0</v>
      </c>
      <c r="W236" s="74">
        <v>1</v>
      </c>
      <c r="X236" s="74">
        <v>1</v>
      </c>
      <c r="Y236" s="74">
        <v>0</v>
      </c>
      <c r="Z236" s="46">
        <v>6.5</v>
      </c>
      <c r="AA236" s="47">
        <f t="shared" si="17"/>
        <v>7</v>
      </c>
    </row>
    <row r="237" spans="1:27" ht="12.75" customHeight="1" x14ac:dyDescent="0.25">
      <c r="A237" s="82" t="s">
        <v>529</v>
      </c>
      <c r="B237" s="92" t="s">
        <v>530</v>
      </c>
      <c r="C237" s="84" t="s">
        <v>540</v>
      </c>
      <c r="D237" s="70" t="s">
        <v>541</v>
      </c>
      <c r="E237" s="85" t="s">
        <v>543</v>
      </c>
      <c r="F237" s="72" t="s">
        <v>513</v>
      </c>
      <c r="G237" s="73">
        <v>27</v>
      </c>
      <c r="H237" s="40"/>
      <c r="I237" s="74">
        <v>0</v>
      </c>
      <c r="J237" s="74">
        <v>0</v>
      </c>
      <c r="K237" s="74">
        <v>0</v>
      </c>
      <c r="L237" s="74">
        <v>0</v>
      </c>
      <c r="M237" s="74">
        <v>0</v>
      </c>
      <c r="N237" s="74">
        <v>0.5</v>
      </c>
      <c r="O237" s="74">
        <v>0</v>
      </c>
      <c r="P237" s="74">
        <v>0.5</v>
      </c>
      <c r="Q237" s="74">
        <v>1.5</v>
      </c>
      <c r="R237" s="74">
        <v>0.5</v>
      </c>
      <c r="S237" s="74">
        <v>0</v>
      </c>
      <c r="T237" s="74">
        <v>0.5</v>
      </c>
      <c r="U237" s="74">
        <v>1</v>
      </c>
      <c r="V237" s="74">
        <v>0.5</v>
      </c>
      <c r="W237" s="74">
        <v>0</v>
      </c>
      <c r="X237" s="74">
        <v>0</v>
      </c>
      <c r="Y237" s="74">
        <v>0</v>
      </c>
      <c r="Z237" s="46">
        <v>5</v>
      </c>
      <c r="AA237" s="47">
        <f t="shared" si="17"/>
        <v>7</v>
      </c>
    </row>
    <row r="238" spans="1:27" ht="12.75" customHeight="1" x14ac:dyDescent="0.25">
      <c r="A238" s="82" t="s">
        <v>509</v>
      </c>
      <c r="B238" s="92" t="s">
        <v>510</v>
      </c>
      <c r="C238" s="69" t="s">
        <v>544</v>
      </c>
      <c r="D238" s="87" t="s">
        <v>545</v>
      </c>
      <c r="E238" s="88" t="str">
        <f>C238&amp;A238</f>
        <v>U091T023</v>
      </c>
      <c r="F238" s="89" t="s">
        <v>513</v>
      </c>
      <c r="G238" s="90">
        <v>27</v>
      </c>
      <c r="H238" s="40"/>
      <c r="I238" s="74">
        <v>0</v>
      </c>
      <c r="J238" s="74">
        <v>1</v>
      </c>
      <c r="K238" s="74">
        <v>0</v>
      </c>
      <c r="L238" s="74">
        <v>0.5</v>
      </c>
      <c r="M238" s="74">
        <v>1.5</v>
      </c>
      <c r="N238" s="74">
        <v>2.5</v>
      </c>
      <c r="O238" s="74">
        <v>1.5</v>
      </c>
      <c r="P238" s="74">
        <v>1</v>
      </c>
      <c r="Q238" s="74">
        <v>0.5</v>
      </c>
      <c r="R238" s="74">
        <v>1</v>
      </c>
      <c r="S238" s="74">
        <v>1.5</v>
      </c>
      <c r="T238" s="74">
        <v>1.5</v>
      </c>
      <c r="U238" s="74">
        <v>0</v>
      </c>
      <c r="V238" s="74">
        <v>2.1000000000000014</v>
      </c>
      <c r="W238" s="74">
        <v>2</v>
      </c>
      <c r="X238" s="74">
        <v>0.5</v>
      </c>
      <c r="Y238" s="74">
        <v>0</v>
      </c>
      <c r="Z238" s="46">
        <v>17.099999999999994</v>
      </c>
      <c r="AA238" s="47">
        <f t="shared" si="17"/>
        <v>13</v>
      </c>
    </row>
    <row r="239" spans="1:27" ht="12.75" customHeight="1" x14ac:dyDescent="0.25">
      <c r="A239" s="82" t="s">
        <v>520</v>
      </c>
      <c r="B239" s="92" t="s">
        <v>521</v>
      </c>
      <c r="C239" s="69" t="s">
        <v>544</v>
      </c>
      <c r="D239" s="87" t="s">
        <v>545</v>
      </c>
      <c r="E239" s="88" t="str">
        <f>C239&amp;A239</f>
        <v>U091T136</v>
      </c>
      <c r="F239" s="89" t="s">
        <v>513</v>
      </c>
      <c r="G239" s="90">
        <v>27</v>
      </c>
      <c r="H239" s="40"/>
      <c r="I239" s="74">
        <v>0</v>
      </c>
      <c r="J239" s="74">
        <v>0</v>
      </c>
      <c r="K239" s="74">
        <v>0</v>
      </c>
      <c r="L239" s="74">
        <v>0.5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0.5</v>
      </c>
      <c r="S239" s="74">
        <v>0.5</v>
      </c>
      <c r="T239" s="74">
        <v>0</v>
      </c>
      <c r="U239" s="74">
        <v>2</v>
      </c>
      <c r="V239" s="74">
        <v>0.5</v>
      </c>
      <c r="W239" s="74">
        <v>1</v>
      </c>
      <c r="X239" s="74">
        <v>0.5</v>
      </c>
      <c r="Y239" s="74">
        <v>0</v>
      </c>
      <c r="Z239" s="46">
        <v>5.5</v>
      </c>
      <c r="AA239" s="47">
        <f t="shared" si="17"/>
        <v>7</v>
      </c>
    </row>
    <row r="240" spans="1:27" ht="12.75" customHeight="1" x14ac:dyDescent="0.25">
      <c r="A240" s="54" t="s">
        <v>546</v>
      </c>
      <c r="B240" s="55" t="s">
        <v>547</v>
      </c>
      <c r="C240" s="56" t="s">
        <v>546</v>
      </c>
      <c r="D240" s="57" t="s">
        <v>547</v>
      </c>
      <c r="E240" s="81" t="s">
        <v>548</v>
      </c>
      <c r="F240" s="59" t="s">
        <v>513</v>
      </c>
      <c r="G240" s="60">
        <v>28</v>
      </c>
      <c r="H240" s="16"/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0</v>
      </c>
      <c r="W240" s="45">
        <v>0</v>
      </c>
      <c r="X240" s="45">
        <v>0</v>
      </c>
      <c r="Y240" s="45">
        <v>0</v>
      </c>
      <c r="Z240" s="46">
        <v>0</v>
      </c>
      <c r="AA240" s="47">
        <f t="shared" si="17"/>
        <v>0</v>
      </c>
    </row>
    <row r="241" spans="1:27" ht="12.75" customHeight="1" x14ac:dyDescent="0.25">
      <c r="A241" s="54" t="s">
        <v>549</v>
      </c>
      <c r="B241" s="55" t="s">
        <v>550</v>
      </c>
      <c r="C241" s="56" t="s">
        <v>549</v>
      </c>
      <c r="D241" s="57" t="s">
        <v>550</v>
      </c>
      <c r="E241" s="81" t="s">
        <v>551</v>
      </c>
      <c r="F241" s="59" t="s">
        <v>513</v>
      </c>
      <c r="G241" s="60">
        <v>28</v>
      </c>
      <c r="H241" s="16"/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6">
        <v>0</v>
      </c>
      <c r="AA241" s="47">
        <f t="shared" si="17"/>
        <v>0</v>
      </c>
    </row>
    <row r="242" spans="1:27" x14ac:dyDescent="0.25">
      <c r="A242" s="54" t="s">
        <v>552</v>
      </c>
      <c r="B242" s="55" t="s">
        <v>553</v>
      </c>
      <c r="C242" s="56" t="s">
        <v>552</v>
      </c>
      <c r="D242" s="57" t="s">
        <v>553</v>
      </c>
      <c r="E242" s="81" t="s">
        <v>554</v>
      </c>
      <c r="F242" s="59" t="s">
        <v>513</v>
      </c>
      <c r="G242" s="60">
        <v>28</v>
      </c>
      <c r="H242" s="16"/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6">
        <v>0</v>
      </c>
      <c r="AA242" s="47">
        <f t="shared" si="17"/>
        <v>0</v>
      </c>
    </row>
    <row r="243" spans="1:27" ht="12.75" customHeight="1" x14ac:dyDescent="0.25">
      <c r="A243" s="82" t="s">
        <v>546</v>
      </c>
      <c r="B243" s="83" t="s">
        <v>547</v>
      </c>
      <c r="C243" s="84" t="s">
        <v>555</v>
      </c>
      <c r="D243" s="70" t="s">
        <v>556</v>
      </c>
      <c r="E243" s="85" t="s">
        <v>557</v>
      </c>
      <c r="F243" s="72" t="s">
        <v>513</v>
      </c>
      <c r="G243" s="73">
        <v>28</v>
      </c>
      <c r="H243" s="101"/>
      <c r="I243" s="74">
        <v>0</v>
      </c>
      <c r="J243" s="74">
        <v>0</v>
      </c>
      <c r="K243" s="74">
        <v>0</v>
      </c>
      <c r="L243" s="74">
        <v>0</v>
      </c>
      <c r="M243" s="74">
        <v>0</v>
      </c>
      <c r="N243" s="74">
        <v>1</v>
      </c>
      <c r="O243" s="74">
        <v>1</v>
      </c>
      <c r="P243" s="74">
        <v>0</v>
      </c>
      <c r="Q243" s="74">
        <v>0</v>
      </c>
      <c r="R243" s="74">
        <v>0</v>
      </c>
      <c r="S243" s="74">
        <v>1</v>
      </c>
      <c r="T243" s="74">
        <v>0</v>
      </c>
      <c r="U243" s="74">
        <v>0</v>
      </c>
      <c r="V243" s="74">
        <v>0</v>
      </c>
      <c r="W243" s="74">
        <v>0</v>
      </c>
      <c r="X243" s="74">
        <v>0</v>
      </c>
      <c r="Y243" s="74">
        <v>0</v>
      </c>
      <c r="Z243" s="46">
        <v>3</v>
      </c>
      <c r="AA243" s="47">
        <f t="shared" si="17"/>
        <v>3</v>
      </c>
    </row>
    <row r="244" spans="1:27" ht="12.75" customHeight="1" x14ac:dyDescent="0.25">
      <c r="A244" s="82" t="s">
        <v>549</v>
      </c>
      <c r="B244" s="83" t="s">
        <v>550</v>
      </c>
      <c r="C244" s="84" t="s">
        <v>555</v>
      </c>
      <c r="D244" s="70" t="s">
        <v>556</v>
      </c>
      <c r="E244" s="85" t="s">
        <v>558</v>
      </c>
      <c r="F244" s="72" t="s">
        <v>513</v>
      </c>
      <c r="G244" s="73">
        <v>28</v>
      </c>
      <c r="H244" s="40"/>
      <c r="I244" s="74">
        <v>0</v>
      </c>
      <c r="J244" s="74">
        <v>1</v>
      </c>
      <c r="K244" s="74">
        <v>0</v>
      </c>
      <c r="L244" s="74">
        <v>1</v>
      </c>
      <c r="M244" s="74">
        <v>0</v>
      </c>
      <c r="N244" s="74">
        <v>0</v>
      </c>
      <c r="O244" s="74">
        <v>0</v>
      </c>
      <c r="P244" s="74">
        <v>1</v>
      </c>
      <c r="Q244" s="74">
        <v>0</v>
      </c>
      <c r="R244" s="74">
        <v>0</v>
      </c>
      <c r="S244" s="74">
        <v>0</v>
      </c>
      <c r="T244" s="74">
        <v>0</v>
      </c>
      <c r="U244" s="74">
        <v>1</v>
      </c>
      <c r="V244" s="74">
        <v>0</v>
      </c>
      <c r="W244" s="74">
        <v>0</v>
      </c>
      <c r="X244" s="74">
        <v>0</v>
      </c>
      <c r="Y244" s="74">
        <v>0</v>
      </c>
      <c r="Z244" s="46">
        <v>4</v>
      </c>
      <c r="AA244" s="47">
        <f t="shared" si="17"/>
        <v>4</v>
      </c>
    </row>
    <row r="245" spans="1:27" ht="12.75" customHeight="1" x14ac:dyDescent="0.25">
      <c r="A245" s="82" t="s">
        <v>552</v>
      </c>
      <c r="B245" s="83" t="s">
        <v>553</v>
      </c>
      <c r="C245" s="84" t="s">
        <v>555</v>
      </c>
      <c r="D245" s="70" t="s">
        <v>556</v>
      </c>
      <c r="E245" s="85" t="s">
        <v>559</v>
      </c>
      <c r="F245" s="72" t="s">
        <v>513</v>
      </c>
      <c r="G245" s="73">
        <v>28</v>
      </c>
      <c r="H245" s="40"/>
      <c r="I245" s="74">
        <v>0</v>
      </c>
      <c r="J245" s="74">
        <v>2</v>
      </c>
      <c r="K245" s="74">
        <v>0</v>
      </c>
      <c r="L245" s="74">
        <v>0</v>
      </c>
      <c r="M245" s="74">
        <v>0</v>
      </c>
      <c r="N245" s="74">
        <v>-2</v>
      </c>
      <c r="O245" s="74">
        <v>0</v>
      </c>
      <c r="P245" s="74">
        <v>1</v>
      </c>
      <c r="Q245" s="74">
        <v>1</v>
      </c>
      <c r="R245" s="74">
        <v>1</v>
      </c>
      <c r="S245" s="74">
        <v>0</v>
      </c>
      <c r="T245" s="74">
        <v>0</v>
      </c>
      <c r="U245" s="74">
        <v>1</v>
      </c>
      <c r="V245" s="74">
        <v>2</v>
      </c>
      <c r="W245" s="74">
        <v>0</v>
      </c>
      <c r="X245" s="74">
        <v>1</v>
      </c>
      <c r="Y245" s="74">
        <v>0</v>
      </c>
      <c r="Z245" s="46">
        <v>7</v>
      </c>
      <c r="AA245" s="47">
        <f t="shared" si="17"/>
        <v>8</v>
      </c>
    </row>
    <row r="246" spans="1:27" ht="12.75" customHeight="1" x14ac:dyDescent="0.25">
      <c r="A246" s="54" t="s">
        <v>560</v>
      </c>
      <c r="B246" s="55" t="s">
        <v>561</v>
      </c>
      <c r="C246" s="56" t="s">
        <v>560</v>
      </c>
      <c r="D246" s="57" t="s">
        <v>561</v>
      </c>
      <c r="E246" s="81" t="s">
        <v>562</v>
      </c>
      <c r="F246" s="59" t="s">
        <v>212</v>
      </c>
      <c r="G246" s="60">
        <v>30</v>
      </c>
      <c r="H246" s="16"/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6">
        <v>0</v>
      </c>
      <c r="AA246" s="47">
        <f t="shared" si="17"/>
        <v>0</v>
      </c>
    </row>
    <row r="247" spans="1:27" ht="12.75" customHeight="1" x14ac:dyDescent="0.25">
      <c r="A247" s="54" t="s">
        <v>563</v>
      </c>
      <c r="B247" s="55" t="s">
        <v>564</v>
      </c>
      <c r="C247" s="56" t="s">
        <v>563</v>
      </c>
      <c r="D247" s="57" t="s">
        <v>564</v>
      </c>
      <c r="E247" s="81" t="s">
        <v>565</v>
      </c>
      <c r="F247" s="59" t="s">
        <v>513</v>
      </c>
      <c r="G247" s="60">
        <v>30</v>
      </c>
      <c r="H247" s="16"/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0</v>
      </c>
      <c r="X247" s="45">
        <v>0</v>
      </c>
      <c r="Y247" s="45">
        <v>0</v>
      </c>
      <c r="Z247" s="46">
        <v>0</v>
      </c>
      <c r="AA247" s="47">
        <f t="shared" si="17"/>
        <v>0</v>
      </c>
    </row>
    <row r="248" spans="1:27" ht="12.75" customHeight="1" x14ac:dyDescent="0.25">
      <c r="A248" s="54" t="s">
        <v>566</v>
      </c>
      <c r="B248" s="55" t="s">
        <v>567</v>
      </c>
      <c r="C248" s="56" t="s">
        <v>566</v>
      </c>
      <c r="D248" s="57" t="s">
        <v>567</v>
      </c>
      <c r="E248" s="81" t="s">
        <v>568</v>
      </c>
      <c r="F248" s="59" t="s">
        <v>52</v>
      </c>
      <c r="G248" s="60">
        <v>30</v>
      </c>
      <c r="H248" s="16"/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</v>
      </c>
      <c r="Z248" s="46">
        <v>0</v>
      </c>
      <c r="AA248" s="47">
        <f t="shared" si="17"/>
        <v>0</v>
      </c>
    </row>
    <row r="249" spans="1:27" ht="12.75" customHeight="1" x14ac:dyDescent="0.25">
      <c r="A249" s="54" t="s">
        <v>569</v>
      </c>
      <c r="B249" s="55" t="s">
        <v>570</v>
      </c>
      <c r="C249" s="56" t="s">
        <v>569</v>
      </c>
      <c r="D249" s="57" t="s">
        <v>570</v>
      </c>
      <c r="E249" s="81" t="s">
        <v>571</v>
      </c>
      <c r="F249" s="59" t="s">
        <v>52</v>
      </c>
      <c r="G249" s="60">
        <v>30</v>
      </c>
      <c r="H249" s="16"/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0</v>
      </c>
      <c r="Z249" s="46">
        <v>0</v>
      </c>
      <c r="AA249" s="47">
        <f t="shared" si="17"/>
        <v>0</v>
      </c>
    </row>
    <row r="250" spans="1:27" ht="12.75" customHeight="1" x14ac:dyDescent="0.25">
      <c r="A250" s="54" t="s">
        <v>572</v>
      </c>
      <c r="B250" s="55" t="s">
        <v>573</v>
      </c>
      <c r="C250" s="56" t="s">
        <v>572</v>
      </c>
      <c r="D250" s="57" t="s">
        <v>573</v>
      </c>
      <c r="E250" s="81" t="s">
        <v>574</v>
      </c>
      <c r="F250" s="59" t="s">
        <v>212</v>
      </c>
      <c r="G250" s="60">
        <v>30</v>
      </c>
      <c r="H250" s="16"/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5">
        <v>0</v>
      </c>
      <c r="S250" s="45">
        <v>0</v>
      </c>
      <c r="T250" s="45">
        <v>0</v>
      </c>
      <c r="U250" s="45">
        <v>0</v>
      </c>
      <c r="V250" s="45">
        <v>0</v>
      </c>
      <c r="W250" s="45">
        <v>0</v>
      </c>
      <c r="X250" s="45">
        <v>0</v>
      </c>
      <c r="Y250" s="45">
        <v>0</v>
      </c>
      <c r="Z250" s="46">
        <v>0</v>
      </c>
      <c r="AA250" s="47">
        <f t="shared" si="17"/>
        <v>0</v>
      </c>
    </row>
    <row r="251" spans="1:27" ht="12.75" customHeight="1" x14ac:dyDescent="0.25">
      <c r="A251" s="54" t="s">
        <v>575</v>
      </c>
      <c r="B251" s="55" t="s">
        <v>576</v>
      </c>
      <c r="C251" s="56" t="s">
        <v>575</v>
      </c>
      <c r="D251" s="57" t="s">
        <v>576</v>
      </c>
      <c r="E251" s="81" t="s">
        <v>577</v>
      </c>
      <c r="F251" s="59" t="s">
        <v>212</v>
      </c>
      <c r="G251" s="60">
        <v>30</v>
      </c>
      <c r="H251" s="16"/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5">
        <v>0</v>
      </c>
      <c r="U251" s="45">
        <v>0</v>
      </c>
      <c r="V251" s="45">
        <v>0</v>
      </c>
      <c r="W251" s="45">
        <v>0</v>
      </c>
      <c r="X251" s="45">
        <v>0</v>
      </c>
      <c r="Y251" s="45">
        <v>0</v>
      </c>
      <c r="Z251" s="46">
        <v>0</v>
      </c>
      <c r="AA251" s="47">
        <f t="shared" si="17"/>
        <v>0</v>
      </c>
    </row>
    <row r="252" spans="1:27" ht="12.75" customHeight="1" x14ac:dyDescent="0.25">
      <c r="A252" s="54" t="s">
        <v>578</v>
      </c>
      <c r="B252" s="55" t="s">
        <v>579</v>
      </c>
      <c r="C252" s="56" t="s">
        <v>578</v>
      </c>
      <c r="D252" s="57" t="s">
        <v>579</v>
      </c>
      <c r="E252" s="81" t="s">
        <v>580</v>
      </c>
      <c r="F252" s="59" t="s">
        <v>212</v>
      </c>
      <c r="G252" s="60">
        <v>30</v>
      </c>
      <c r="H252" s="16"/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0</v>
      </c>
      <c r="Y252" s="45">
        <v>0</v>
      </c>
      <c r="Z252" s="46">
        <v>0</v>
      </c>
      <c r="AA252" s="47">
        <f t="shared" si="17"/>
        <v>0</v>
      </c>
    </row>
    <row r="253" spans="1:27" ht="12.75" customHeight="1" x14ac:dyDescent="0.25">
      <c r="A253" s="54" t="s">
        <v>581</v>
      </c>
      <c r="B253" s="55" t="s">
        <v>582</v>
      </c>
      <c r="C253" s="56" t="s">
        <v>581</v>
      </c>
      <c r="D253" s="57" t="s">
        <v>582</v>
      </c>
      <c r="E253" s="81" t="s">
        <v>583</v>
      </c>
      <c r="F253" s="59" t="s">
        <v>212</v>
      </c>
      <c r="G253" s="60">
        <v>30</v>
      </c>
      <c r="H253" s="16"/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0</v>
      </c>
      <c r="T253" s="45">
        <v>0</v>
      </c>
      <c r="U253" s="45">
        <v>0</v>
      </c>
      <c r="V253" s="45">
        <v>0</v>
      </c>
      <c r="W253" s="45">
        <v>0</v>
      </c>
      <c r="X253" s="45">
        <v>0</v>
      </c>
      <c r="Y253" s="45">
        <v>0</v>
      </c>
      <c r="Z253" s="46">
        <v>0</v>
      </c>
      <c r="AA253" s="47">
        <f t="shared" si="17"/>
        <v>0</v>
      </c>
    </row>
    <row r="254" spans="1:27" ht="12.75" customHeight="1" x14ac:dyDescent="0.25">
      <c r="A254" s="54" t="s">
        <v>584</v>
      </c>
      <c r="B254" s="55" t="s">
        <v>585</v>
      </c>
      <c r="C254" s="56" t="s">
        <v>584</v>
      </c>
      <c r="D254" s="57" t="s">
        <v>585</v>
      </c>
      <c r="E254" s="81" t="s">
        <v>586</v>
      </c>
      <c r="F254" s="59" t="s">
        <v>513</v>
      </c>
      <c r="G254" s="60">
        <v>30</v>
      </c>
      <c r="H254" s="16"/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0</v>
      </c>
      <c r="T254" s="45">
        <v>0</v>
      </c>
      <c r="U254" s="45">
        <v>0</v>
      </c>
      <c r="V254" s="45">
        <v>0</v>
      </c>
      <c r="W254" s="45">
        <v>0</v>
      </c>
      <c r="X254" s="45">
        <v>0</v>
      </c>
      <c r="Y254" s="45">
        <v>0</v>
      </c>
      <c r="Z254" s="46">
        <v>0</v>
      </c>
      <c r="AA254" s="47">
        <f t="shared" si="17"/>
        <v>0</v>
      </c>
    </row>
    <row r="255" spans="1:27" ht="12.75" customHeight="1" x14ac:dyDescent="0.25">
      <c r="A255" s="54" t="s">
        <v>587</v>
      </c>
      <c r="B255" s="55" t="s">
        <v>588</v>
      </c>
      <c r="C255" s="56" t="s">
        <v>587</v>
      </c>
      <c r="D255" s="57" t="s">
        <v>588</v>
      </c>
      <c r="E255" s="81" t="s">
        <v>589</v>
      </c>
      <c r="F255" s="59" t="s">
        <v>513</v>
      </c>
      <c r="G255" s="60">
        <v>30</v>
      </c>
      <c r="H255" s="16"/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0</v>
      </c>
      <c r="T255" s="45">
        <v>0</v>
      </c>
      <c r="U255" s="45">
        <v>0</v>
      </c>
      <c r="V255" s="45">
        <v>0</v>
      </c>
      <c r="W255" s="45">
        <v>0</v>
      </c>
      <c r="X255" s="45">
        <v>0</v>
      </c>
      <c r="Y255" s="45">
        <v>0</v>
      </c>
      <c r="Z255" s="46">
        <v>0</v>
      </c>
      <c r="AA255" s="47">
        <f t="shared" si="17"/>
        <v>0</v>
      </c>
    </row>
    <row r="256" spans="1:27" ht="12.75" customHeight="1" x14ac:dyDescent="0.25">
      <c r="A256" s="67" t="s">
        <v>560</v>
      </c>
      <c r="B256" s="68" t="s">
        <v>561</v>
      </c>
      <c r="C256" s="69" t="s">
        <v>590</v>
      </c>
      <c r="D256" s="70" t="s">
        <v>591</v>
      </c>
      <c r="E256" s="71" t="s">
        <v>592</v>
      </c>
      <c r="F256" s="72" t="s">
        <v>212</v>
      </c>
      <c r="G256" s="90">
        <v>30</v>
      </c>
      <c r="H256" s="16"/>
      <c r="I256" s="74">
        <v>0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  <c r="Q256" s="74">
        <v>0</v>
      </c>
      <c r="R256" s="74">
        <v>0</v>
      </c>
      <c r="S256" s="74">
        <v>0</v>
      </c>
      <c r="T256" s="74">
        <v>0</v>
      </c>
      <c r="U256" s="74">
        <v>0</v>
      </c>
      <c r="V256" s="74">
        <v>0</v>
      </c>
      <c r="W256" s="74">
        <v>0</v>
      </c>
      <c r="X256" s="74">
        <v>0</v>
      </c>
      <c r="Y256" s="74">
        <v>0</v>
      </c>
      <c r="Z256" s="46">
        <v>0</v>
      </c>
      <c r="AA256" s="47">
        <f t="shared" si="17"/>
        <v>0</v>
      </c>
    </row>
    <row r="257" spans="1:27" ht="12.75" customHeight="1" x14ac:dyDescent="0.25">
      <c r="A257" s="67" t="s">
        <v>575</v>
      </c>
      <c r="B257" s="68" t="s">
        <v>576</v>
      </c>
      <c r="C257" s="69" t="s">
        <v>590</v>
      </c>
      <c r="D257" s="70" t="s">
        <v>591</v>
      </c>
      <c r="E257" s="71" t="s">
        <v>593</v>
      </c>
      <c r="F257" s="72" t="s">
        <v>212</v>
      </c>
      <c r="G257" s="90">
        <v>30</v>
      </c>
      <c r="H257" s="16"/>
      <c r="I257" s="74">
        <v>0</v>
      </c>
      <c r="J257" s="74">
        <v>0</v>
      </c>
      <c r="K257" s="74">
        <v>0</v>
      </c>
      <c r="L257" s="74">
        <v>0.46000000000000085</v>
      </c>
      <c r="M257" s="74">
        <v>0</v>
      </c>
      <c r="N257" s="74">
        <v>0</v>
      </c>
      <c r="O257" s="74">
        <v>0</v>
      </c>
      <c r="P257" s="74">
        <v>0</v>
      </c>
      <c r="Q257" s="74">
        <v>0</v>
      </c>
      <c r="R257" s="74">
        <v>0</v>
      </c>
      <c r="S257" s="74">
        <v>0</v>
      </c>
      <c r="T257" s="74">
        <v>0</v>
      </c>
      <c r="U257" s="74">
        <v>0</v>
      </c>
      <c r="V257" s="74">
        <v>0</v>
      </c>
      <c r="W257" s="74">
        <v>0</v>
      </c>
      <c r="X257" s="74">
        <v>0</v>
      </c>
      <c r="Y257" s="74">
        <v>0</v>
      </c>
      <c r="Z257" s="46">
        <v>0.46000000000000796</v>
      </c>
      <c r="AA257" s="47">
        <f t="shared" si="17"/>
        <v>1</v>
      </c>
    </row>
    <row r="258" spans="1:27" x14ac:dyDescent="0.25">
      <c r="A258" s="67" t="s">
        <v>566</v>
      </c>
      <c r="B258" s="68" t="s">
        <v>567</v>
      </c>
      <c r="C258" s="69" t="s">
        <v>594</v>
      </c>
      <c r="D258" s="70" t="s">
        <v>595</v>
      </c>
      <c r="E258" s="71" t="s">
        <v>596</v>
      </c>
      <c r="F258" s="72" t="s">
        <v>52</v>
      </c>
      <c r="G258" s="90">
        <v>30</v>
      </c>
      <c r="H258" s="16"/>
      <c r="I258" s="74">
        <v>0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  <c r="Q258" s="74">
        <v>0</v>
      </c>
      <c r="R258" s="74">
        <v>0</v>
      </c>
      <c r="S258" s="74">
        <v>0</v>
      </c>
      <c r="T258" s="74">
        <v>0</v>
      </c>
      <c r="U258" s="74">
        <v>0</v>
      </c>
      <c r="V258" s="74">
        <v>0</v>
      </c>
      <c r="W258" s="74">
        <v>0</v>
      </c>
      <c r="X258" s="74">
        <v>0</v>
      </c>
      <c r="Y258" s="74">
        <v>0</v>
      </c>
      <c r="Z258" s="46">
        <v>0</v>
      </c>
      <c r="AA258" s="47">
        <f t="shared" si="17"/>
        <v>0</v>
      </c>
    </row>
    <row r="259" spans="1:27" x14ac:dyDescent="0.25">
      <c r="A259" s="67" t="s">
        <v>569</v>
      </c>
      <c r="B259" s="68" t="s">
        <v>570</v>
      </c>
      <c r="C259" s="69" t="s">
        <v>594</v>
      </c>
      <c r="D259" s="70" t="s">
        <v>595</v>
      </c>
      <c r="E259" s="71" t="s">
        <v>597</v>
      </c>
      <c r="F259" s="72" t="s">
        <v>52</v>
      </c>
      <c r="G259" s="90">
        <v>30</v>
      </c>
      <c r="H259" s="16"/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  <c r="Q259" s="74">
        <v>0</v>
      </c>
      <c r="R259" s="74">
        <v>0</v>
      </c>
      <c r="S259" s="74">
        <v>0</v>
      </c>
      <c r="T259" s="74">
        <v>0</v>
      </c>
      <c r="U259" s="74">
        <v>0</v>
      </c>
      <c r="V259" s="74">
        <v>0</v>
      </c>
      <c r="W259" s="74">
        <v>0</v>
      </c>
      <c r="X259" s="74">
        <v>0</v>
      </c>
      <c r="Y259" s="74">
        <v>0</v>
      </c>
      <c r="Z259" s="46">
        <v>0</v>
      </c>
      <c r="AA259" s="47">
        <f t="shared" si="17"/>
        <v>0</v>
      </c>
    </row>
    <row r="260" spans="1:27" x14ac:dyDescent="0.25">
      <c r="A260" s="67" t="s">
        <v>572</v>
      </c>
      <c r="B260" s="68" t="s">
        <v>573</v>
      </c>
      <c r="C260" s="69" t="s">
        <v>598</v>
      </c>
      <c r="D260" s="70" t="s">
        <v>599</v>
      </c>
      <c r="E260" s="88" t="s">
        <v>600</v>
      </c>
      <c r="F260" s="72" t="s">
        <v>52</v>
      </c>
      <c r="G260" s="90">
        <v>30</v>
      </c>
      <c r="H260" s="16"/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  <c r="Q260" s="74">
        <v>0</v>
      </c>
      <c r="R260" s="74">
        <v>0</v>
      </c>
      <c r="S260" s="74">
        <v>0</v>
      </c>
      <c r="T260" s="74">
        <v>0</v>
      </c>
      <c r="U260" s="74">
        <v>0</v>
      </c>
      <c r="V260" s="74">
        <v>1</v>
      </c>
      <c r="W260" s="74">
        <v>0</v>
      </c>
      <c r="X260" s="74">
        <v>0</v>
      </c>
      <c r="Y260" s="74">
        <v>0</v>
      </c>
      <c r="Z260" s="46">
        <v>1</v>
      </c>
      <c r="AA260" s="47">
        <f t="shared" si="17"/>
        <v>1</v>
      </c>
    </row>
    <row r="261" spans="1:27" x14ac:dyDescent="0.25">
      <c r="A261" s="67" t="s">
        <v>581</v>
      </c>
      <c r="B261" s="68" t="s">
        <v>582</v>
      </c>
      <c r="C261" s="69" t="s">
        <v>598</v>
      </c>
      <c r="D261" s="70" t="s">
        <v>599</v>
      </c>
      <c r="E261" s="88" t="s">
        <v>601</v>
      </c>
      <c r="F261" s="72" t="s">
        <v>52</v>
      </c>
      <c r="G261" s="90">
        <v>30</v>
      </c>
      <c r="H261" s="16"/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  <c r="Q261" s="74">
        <v>0</v>
      </c>
      <c r="R261" s="74">
        <v>0</v>
      </c>
      <c r="S261" s="74">
        <v>0</v>
      </c>
      <c r="T261" s="74">
        <v>0</v>
      </c>
      <c r="U261" s="74">
        <v>0</v>
      </c>
      <c r="V261" s="74">
        <v>0</v>
      </c>
      <c r="W261" s="74">
        <v>0</v>
      </c>
      <c r="X261" s="74">
        <v>0</v>
      </c>
      <c r="Y261" s="74">
        <v>0</v>
      </c>
      <c r="Z261" s="46">
        <v>0</v>
      </c>
      <c r="AA261" s="47">
        <f t="shared" si="17"/>
        <v>0</v>
      </c>
    </row>
    <row r="262" spans="1:27" x14ac:dyDescent="0.25">
      <c r="A262" s="67" t="s">
        <v>563</v>
      </c>
      <c r="B262" s="68" t="s">
        <v>564</v>
      </c>
      <c r="C262" s="69" t="s">
        <v>602</v>
      </c>
      <c r="D262" s="70" t="s">
        <v>603</v>
      </c>
      <c r="E262" s="88" t="s">
        <v>604</v>
      </c>
      <c r="F262" s="72" t="s">
        <v>212</v>
      </c>
      <c r="G262" s="90">
        <v>30</v>
      </c>
      <c r="H262" s="16"/>
      <c r="I262" s="74">
        <v>0</v>
      </c>
      <c r="J262" s="74">
        <v>1</v>
      </c>
      <c r="K262" s="74">
        <v>0</v>
      </c>
      <c r="L262" s="74">
        <v>0</v>
      </c>
      <c r="M262" s="74">
        <v>0</v>
      </c>
      <c r="N262" s="74">
        <v>0.40000000000000036</v>
      </c>
      <c r="O262" s="74">
        <v>0</v>
      </c>
      <c r="P262" s="74">
        <v>0</v>
      </c>
      <c r="Q262" s="74">
        <v>0</v>
      </c>
      <c r="R262" s="74">
        <v>0</v>
      </c>
      <c r="S262" s="74">
        <v>0</v>
      </c>
      <c r="T262" s="74">
        <v>0</v>
      </c>
      <c r="U262" s="74">
        <v>0</v>
      </c>
      <c r="V262" s="74">
        <v>0.20000000000000018</v>
      </c>
      <c r="W262" s="74">
        <v>0</v>
      </c>
      <c r="X262" s="74">
        <v>0</v>
      </c>
      <c r="Y262" s="74">
        <v>0</v>
      </c>
      <c r="Z262" s="46">
        <v>1.5999999999999943</v>
      </c>
      <c r="AA262" s="47">
        <f t="shared" si="17"/>
        <v>3</v>
      </c>
    </row>
    <row r="263" spans="1:27" x14ac:dyDescent="0.25">
      <c r="A263" s="67" t="s">
        <v>587</v>
      </c>
      <c r="B263" s="68" t="s">
        <v>588</v>
      </c>
      <c r="C263" s="69" t="s">
        <v>602</v>
      </c>
      <c r="D263" s="70" t="s">
        <v>603</v>
      </c>
      <c r="E263" s="88" t="s">
        <v>605</v>
      </c>
      <c r="F263" s="72" t="s">
        <v>212</v>
      </c>
      <c r="G263" s="90">
        <v>30</v>
      </c>
      <c r="H263" s="16"/>
      <c r="I263" s="74">
        <v>0</v>
      </c>
      <c r="J263" s="74">
        <v>1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  <c r="Q263" s="74">
        <v>0</v>
      </c>
      <c r="R263" s="74">
        <v>0</v>
      </c>
      <c r="S263" s="74">
        <v>0</v>
      </c>
      <c r="T263" s="74">
        <v>0</v>
      </c>
      <c r="U263" s="74">
        <v>0</v>
      </c>
      <c r="V263" s="74">
        <v>0</v>
      </c>
      <c r="W263" s="74">
        <v>0</v>
      </c>
      <c r="X263" s="74">
        <v>0</v>
      </c>
      <c r="Y263" s="74">
        <v>0</v>
      </c>
      <c r="Z263" s="46">
        <v>1</v>
      </c>
      <c r="AA263" s="47">
        <f t="shared" si="17"/>
        <v>1</v>
      </c>
    </row>
    <row r="264" spans="1:27" x14ac:dyDescent="0.25">
      <c r="A264" s="54" t="s">
        <v>606</v>
      </c>
      <c r="B264" s="55" t="s">
        <v>607</v>
      </c>
      <c r="C264" s="56" t="s">
        <v>606</v>
      </c>
      <c r="D264" s="57" t="s">
        <v>607</v>
      </c>
      <c r="E264" s="81" t="s">
        <v>608</v>
      </c>
      <c r="F264" s="59" t="s">
        <v>335</v>
      </c>
      <c r="G264" s="60">
        <v>31</v>
      </c>
      <c r="H264" s="16"/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45">
        <v>0</v>
      </c>
      <c r="X264" s="45">
        <v>0</v>
      </c>
      <c r="Y264" s="45">
        <v>0</v>
      </c>
      <c r="Z264" s="46">
        <v>0</v>
      </c>
      <c r="AA264" s="47">
        <f t="shared" si="17"/>
        <v>0</v>
      </c>
    </row>
    <row r="265" spans="1:27" x14ac:dyDescent="0.25">
      <c r="A265" s="54" t="s">
        <v>609</v>
      </c>
      <c r="B265" s="55" t="s">
        <v>610</v>
      </c>
      <c r="C265" s="56" t="s">
        <v>609</v>
      </c>
      <c r="D265" s="57" t="s">
        <v>610</v>
      </c>
      <c r="E265" s="81" t="s">
        <v>611</v>
      </c>
      <c r="F265" s="59" t="s">
        <v>612</v>
      </c>
      <c r="G265" s="60">
        <v>31</v>
      </c>
      <c r="H265" s="16"/>
      <c r="I265" s="45">
        <v>0</v>
      </c>
      <c r="J265" s="45">
        <v>2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5">
        <v>0</v>
      </c>
      <c r="U265" s="45">
        <v>0</v>
      </c>
      <c r="V265" s="45">
        <v>0</v>
      </c>
      <c r="W265" s="45">
        <v>0</v>
      </c>
      <c r="X265" s="45">
        <v>0</v>
      </c>
      <c r="Y265" s="45">
        <v>0</v>
      </c>
      <c r="Z265" s="46">
        <v>2</v>
      </c>
      <c r="AA265" s="47">
        <f t="shared" si="17"/>
        <v>1</v>
      </c>
    </row>
    <row r="266" spans="1:27" x14ac:dyDescent="0.25">
      <c r="A266" s="54" t="s">
        <v>613</v>
      </c>
      <c r="B266" s="55" t="s">
        <v>614</v>
      </c>
      <c r="C266" s="56" t="s">
        <v>613</v>
      </c>
      <c r="D266" s="57" t="s">
        <v>614</v>
      </c>
      <c r="E266" s="81" t="s">
        <v>615</v>
      </c>
      <c r="F266" s="59" t="s">
        <v>612</v>
      </c>
      <c r="G266" s="60">
        <v>31</v>
      </c>
      <c r="H266" s="16"/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6">
        <v>0</v>
      </c>
      <c r="AA266" s="47">
        <f t="shared" si="17"/>
        <v>0</v>
      </c>
    </row>
    <row r="267" spans="1:27" x14ac:dyDescent="0.25">
      <c r="A267" s="54" t="s">
        <v>616</v>
      </c>
      <c r="B267" s="55" t="s">
        <v>617</v>
      </c>
      <c r="C267" s="56" t="s">
        <v>616</v>
      </c>
      <c r="D267" s="57" t="s">
        <v>617</v>
      </c>
      <c r="E267" s="81" t="s">
        <v>618</v>
      </c>
      <c r="F267" s="59" t="s">
        <v>612</v>
      </c>
      <c r="G267" s="60">
        <v>31</v>
      </c>
      <c r="H267" s="16"/>
      <c r="I267" s="45">
        <v>0</v>
      </c>
      <c r="J267" s="45">
        <v>0.28999999999999915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5">
        <v>0</v>
      </c>
      <c r="U267" s="45">
        <v>0</v>
      </c>
      <c r="V267" s="45">
        <v>0</v>
      </c>
      <c r="W267" s="45">
        <v>0</v>
      </c>
      <c r="X267" s="45">
        <v>0</v>
      </c>
      <c r="Y267" s="45">
        <v>0</v>
      </c>
      <c r="Z267" s="46">
        <v>0.28999999999999204</v>
      </c>
      <c r="AA267" s="47">
        <f t="shared" si="17"/>
        <v>1</v>
      </c>
    </row>
    <row r="268" spans="1:27" ht="12.75" customHeight="1" x14ac:dyDescent="0.25">
      <c r="A268" s="54" t="s">
        <v>619</v>
      </c>
      <c r="B268" s="55" t="s">
        <v>620</v>
      </c>
      <c r="C268" s="56" t="s">
        <v>619</v>
      </c>
      <c r="D268" s="57" t="s">
        <v>620</v>
      </c>
      <c r="E268" s="81" t="s">
        <v>621</v>
      </c>
      <c r="F268" s="59" t="s">
        <v>612</v>
      </c>
      <c r="G268" s="60">
        <v>31</v>
      </c>
      <c r="H268" s="16"/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0</v>
      </c>
      <c r="T268" s="45">
        <v>0</v>
      </c>
      <c r="U268" s="45">
        <v>0</v>
      </c>
      <c r="V268" s="45">
        <v>0</v>
      </c>
      <c r="W268" s="45">
        <v>0</v>
      </c>
      <c r="X268" s="45">
        <v>0</v>
      </c>
      <c r="Y268" s="45">
        <v>0</v>
      </c>
      <c r="Z268" s="46">
        <v>0</v>
      </c>
      <c r="AA268" s="47">
        <f t="shared" si="17"/>
        <v>0</v>
      </c>
    </row>
    <row r="269" spans="1:27" ht="12.75" customHeight="1" x14ac:dyDescent="0.25">
      <c r="A269" s="54" t="s">
        <v>622</v>
      </c>
      <c r="B269" s="55" t="s">
        <v>623</v>
      </c>
      <c r="C269" s="56" t="s">
        <v>622</v>
      </c>
      <c r="D269" s="57" t="s">
        <v>623</v>
      </c>
      <c r="E269" s="81" t="s">
        <v>624</v>
      </c>
      <c r="F269" s="59" t="s">
        <v>612</v>
      </c>
      <c r="G269" s="60">
        <v>31</v>
      </c>
      <c r="H269" s="16"/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45">
        <v>0</v>
      </c>
      <c r="T269" s="45">
        <v>0</v>
      </c>
      <c r="U269" s="45">
        <v>0</v>
      </c>
      <c r="V269" s="45">
        <v>0</v>
      </c>
      <c r="W269" s="45">
        <v>0</v>
      </c>
      <c r="X269" s="45">
        <v>0</v>
      </c>
      <c r="Y269" s="45">
        <v>0</v>
      </c>
      <c r="Z269" s="46">
        <v>0</v>
      </c>
      <c r="AA269" s="47">
        <f t="shared" si="17"/>
        <v>0</v>
      </c>
    </row>
    <row r="270" spans="1:27" ht="12.75" customHeight="1" x14ac:dyDescent="0.25">
      <c r="A270" s="54" t="s">
        <v>625</v>
      </c>
      <c r="B270" s="55" t="s">
        <v>626</v>
      </c>
      <c r="C270" s="56" t="s">
        <v>625</v>
      </c>
      <c r="D270" s="57" t="s">
        <v>626</v>
      </c>
      <c r="E270" s="81" t="s">
        <v>627</v>
      </c>
      <c r="F270" s="59" t="s">
        <v>612</v>
      </c>
      <c r="G270" s="60">
        <v>31</v>
      </c>
      <c r="H270" s="16"/>
      <c r="I270" s="45">
        <v>0</v>
      </c>
      <c r="J270" s="45">
        <v>0</v>
      </c>
      <c r="K270" s="45">
        <v>0</v>
      </c>
      <c r="L270" s="45">
        <v>1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45">
        <v>0</v>
      </c>
      <c r="T270" s="45">
        <v>0</v>
      </c>
      <c r="U270" s="45">
        <v>0</v>
      </c>
      <c r="V270" s="45">
        <v>0</v>
      </c>
      <c r="W270" s="45">
        <v>0</v>
      </c>
      <c r="X270" s="45">
        <v>0</v>
      </c>
      <c r="Y270" s="45">
        <v>0</v>
      </c>
      <c r="Z270" s="46">
        <v>1</v>
      </c>
      <c r="AA270" s="47">
        <f t="shared" si="17"/>
        <v>1</v>
      </c>
    </row>
    <row r="271" spans="1:27" ht="12.75" customHeight="1" x14ac:dyDescent="0.25">
      <c r="A271" s="54" t="s">
        <v>628</v>
      </c>
      <c r="B271" s="55" t="s">
        <v>629</v>
      </c>
      <c r="C271" s="56" t="s">
        <v>628</v>
      </c>
      <c r="D271" s="57" t="s">
        <v>629</v>
      </c>
      <c r="E271" s="81" t="s">
        <v>630</v>
      </c>
      <c r="F271" s="59" t="s">
        <v>612</v>
      </c>
      <c r="G271" s="60">
        <v>31</v>
      </c>
      <c r="H271" s="16"/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5">
        <v>0</v>
      </c>
      <c r="T271" s="45">
        <v>0</v>
      </c>
      <c r="U271" s="45">
        <v>0</v>
      </c>
      <c r="V271" s="45">
        <v>0</v>
      </c>
      <c r="W271" s="45">
        <v>0</v>
      </c>
      <c r="X271" s="45">
        <v>0</v>
      </c>
      <c r="Y271" s="45">
        <v>0</v>
      </c>
      <c r="Z271" s="46">
        <v>0</v>
      </c>
      <c r="AA271" s="47">
        <f t="shared" si="17"/>
        <v>0</v>
      </c>
    </row>
    <row r="272" spans="1:27" ht="12.75" customHeight="1" x14ac:dyDescent="0.25">
      <c r="A272" s="54" t="s">
        <v>631</v>
      </c>
      <c r="B272" s="55" t="s">
        <v>632</v>
      </c>
      <c r="C272" s="56" t="s">
        <v>631</v>
      </c>
      <c r="D272" s="57" t="s">
        <v>632</v>
      </c>
      <c r="E272" s="81" t="s">
        <v>633</v>
      </c>
      <c r="F272" s="59" t="s">
        <v>612</v>
      </c>
      <c r="G272" s="60">
        <v>31</v>
      </c>
      <c r="H272" s="16"/>
      <c r="I272" s="45">
        <v>0</v>
      </c>
      <c r="J272" s="45">
        <v>1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5">
        <v>0</v>
      </c>
      <c r="S272" s="45">
        <v>0</v>
      </c>
      <c r="T272" s="45">
        <v>0</v>
      </c>
      <c r="U272" s="45">
        <v>0</v>
      </c>
      <c r="V272" s="45">
        <v>0</v>
      </c>
      <c r="W272" s="45">
        <v>0</v>
      </c>
      <c r="X272" s="45">
        <v>0</v>
      </c>
      <c r="Y272" s="45">
        <v>0</v>
      </c>
      <c r="Z272" s="46">
        <v>1</v>
      </c>
      <c r="AA272" s="47">
        <f t="shared" si="17"/>
        <v>1</v>
      </c>
    </row>
    <row r="273" spans="1:27" x14ac:dyDescent="0.25">
      <c r="A273" s="54" t="s">
        <v>634</v>
      </c>
      <c r="B273" s="55" t="s">
        <v>635</v>
      </c>
      <c r="C273" s="56" t="s">
        <v>634</v>
      </c>
      <c r="D273" s="57" t="s">
        <v>635</v>
      </c>
      <c r="E273" s="81" t="s">
        <v>636</v>
      </c>
      <c r="F273" s="59" t="s">
        <v>612</v>
      </c>
      <c r="G273" s="60">
        <v>31</v>
      </c>
      <c r="H273" s="16"/>
      <c r="I273" s="45">
        <v>0</v>
      </c>
      <c r="J273" s="45">
        <v>0</v>
      </c>
      <c r="K273" s="45">
        <v>0</v>
      </c>
      <c r="L273" s="45">
        <v>1</v>
      </c>
      <c r="M273" s="45">
        <v>0</v>
      </c>
      <c r="N273" s="45">
        <v>0</v>
      </c>
      <c r="O273" s="45">
        <v>1</v>
      </c>
      <c r="P273" s="45">
        <v>0</v>
      </c>
      <c r="Q273" s="45">
        <v>0</v>
      </c>
      <c r="R273" s="45">
        <v>0</v>
      </c>
      <c r="S273" s="45">
        <v>0</v>
      </c>
      <c r="T273" s="45">
        <v>0</v>
      </c>
      <c r="U273" s="45">
        <v>0</v>
      </c>
      <c r="V273" s="45">
        <v>0</v>
      </c>
      <c r="W273" s="45">
        <v>0</v>
      </c>
      <c r="X273" s="45">
        <v>0</v>
      </c>
      <c r="Y273" s="45">
        <v>0</v>
      </c>
      <c r="Z273" s="46">
        <v>2</v>
      </c>
      <c r="AA273" s="47">
        <f t="shared" ref="AA273:AA336" si="19">COUNTIF($I273:$Y273,"&lt;&gt;0")</f>
        <v>2</v>
      </c>
    </row>
    <row r="274" spans="1:27" ht="12.75" customHeight="1" x14ac:dyDescent="0.25">
      <c r="A274" s="54" t="s">
        <v>637</v>
      </c>
      <c r="B274" s="55" t="s">
        <v>638</v>
      </c>
      <c r="C274" s="56" t="s">
        <v>637</v>
      </c>
      <c r="D274" s="57" t="s">
        <v>638</v>
      </c>
      <c r="E274" s="81" t="s">
        <v>639</v>
      </c>
      <c r="F274" s="59" t="s">
        <v>612</v>
      </c>
      <c r="G274" s="60">
        <v>31</v>
      </c>
      <c r="H274" s="16"/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5">
        <v>0</v>
      </c>
      <c r="U274" s="45">
        <v>0</v>
      </c>
      <c r="V274" s="45">
        <v>0</v>
      </c>
      <c r="W274" s="45">
        <v>0</v>
      </c>
      <c r="X274" s="45">
        <v>0</v>
      </c>
      <c r="Y274" s="45">
        <v>0</v>
      </c>
      <c r="Z274" s="46">
        <v>0</v>
      </c>
      <c r="AA274" s="47">
        <f t="shared" si="19"/>
        <v>0</v>
      </c>
    </row>
    <row r="275" spans="1:27" ht="12.75" customHeight="1" x14ac:dyDescent="0.25">
      <c r="A275" s="54" t="s">
        <v>640</v>
      </c>
      <c r="B275" s="55" t="s">
        <v>641</v>
      </c>
      <c r="C275" s="56" t="s">
        <v>640</v>
      </c>
      <c r="D275" s="57" t="s">
        <v>641</v>
      </c>
      <c r="E275" s="81" t="s">
        <v>642</v>
      </c>
      <c r="F275" s="59" t="s">
        <v>612</v>
      </c>
      <c r="G275" s="60">
        <v>31</v>
      </c>
      <c r="H275" s="16"/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0</v>
      </c>
      <c r="U275" s="45">
        <v>0</v>
      </c>
      <c r="V275" s="45">
        <v>0</v>
      </c>
      <c r="W275" s="45">
        <v>0</v>
      </c>
      <c r="X275" s="45">
        <v>0</v>
      </c>
      <c r="Y275" s="45">
        <v>0</v>
      </c>
      <c r="Z275" s="46">
        <v>0</v>
      </c>
      <c r="AA275" s="47">
        <f t="shared" si="19"/>
        <v>0</v>
      </c>
    </row>
    <row r="276" spans="1:27" ht="12.75" customHeight="1" x14ac:dyDescent="0.25">
      <c r="A276" s="82" t="s">
        <v>616</v>
      </c>
      <c r="B276" s="92" t="s">
        <v>617</v>
      </c>
      <c r="C276" s="84" t="s">
        <v>643</v>
      </c>
      <c r="D276" s="70" t="s">
        <v>644</v>
      </c>
      <c r="E276" s="85" t="s">
        <v>645</v>
      </c>
      <c r="F276" s="72" t="s">
        <v>612</v>
      </c>
      <c r="G276" s="73">
        <v>31</v>
      </c>
      <c r="H276" s="40"/>
      <c r="I276" s="74">
        <v>0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  <c r="Q276" s="74">
        <v>0</v>
      </c>
      <c r="R276" s="74">
        <v>0</v>
      </c>
      <c r="S276" s="74">
        <v>0</v>
      </c>
      <c r="T276" s="74">
        <v>0</v>
      </c>
      <c r="U276" s="74">
        <v>0</v>
      </c>
      <c r="V276" s="74">
        <v>0</v>
      </c>
      <c r="W276" s="74">
        <v>0</v>
      </c>
      <c r="X276" s="74">
        <v>0</v>
      </c>
      <c r="Y276" s="74">
        <v>0</v>
      </c>
      <c r="Z276" s="46">
        <v>0</v>
      </c>
      <c r="AA276" s="47">
        <f t="shared" si="19"/>
        <v>0</v>
      </c>
    </row>
    <row r="277" spans="1:27" ht="12.75" customHeight="1" x14ac:dyDescent="0.25">
      <c r="A277" s="82" t="s">
        <v>619</v>
      </c>
      <c r="B277" s="92" t="s">
        <v>620</v>
      </c>
      <c r="C277" s="84" t="s">
        <v>643</v>
      </c>
      <c r="D277" s="70" t="s">
        <v>644</v>
      </c>
      <c r="E277" s="85" t="s">
        <v>646</v>
      </c>
      <c r="F277" s="72" t="s">
        <v>612</v>
      </c>
      <c r="G277" s="73">
        <v>31</v>
      </c>
      <c r="H277" s="40"/>
      <c r="I277" s="74">
        <v>0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  <c r="O277" s="74">
        <v>0</v>
      </c>
      <c r="P277" s="74">
        <v>0</v>
      </c>
      <c r="Q277" s="74">
        <v>0</v>
      </c>
      <c r="R277" s="74">
        <v>0</v>
      </c>
      <c r="S277" s="74">
        <v>0</v>
      </c>
      <c r="T277" s="74">
        <v>0</v>
      </c>
      <c r="U277" s="74">
        <v>0</v>
      </c>
      <c r="V277" s="74">
        <v>0</v>
      </c>
      <c r="W277" s="74">
        <v>0</v>
      </c>
      <c r="X277" s="74">
        <v>0</v>
      </c>
      <c r="Y277" s="74">
        <v>0</v>
      </c>
      <c r="Z277" s="46">
        <v>0</v>
      </c>
      <c r="AA277" s="47">
        <f t="shared" si="19"/>
        <v>0</v>
      </c>
    </row>
    <row r="278" spans="1:27" ht="12.75" customHeight="1" x14ac:dyDescent="0.25">
      <c r="A278" s="82" t="s">
        <v>622</v>
      </c>
      <c r="B278" s="92" t="s">
        <v>623</v>
      </c>
      <c r="C278" s="84" t="s">
        <v>643</v>
      </c>
      <c r="D278" s="70" t="s">
        <v>644</v>
      </c>
      <c r="E278" s="85" t="s">
        <v>647</v>
      </c>
      <c r="F278" s="72" t="s">
        <v>612</v>
      </c>
      <c r="G278" s="73">
        <v>31</v>
      </c>
      <c r="H278" s="40"/>
      <c r="I278" s="74">
        <v>0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  <c r="Q278" s="74">
        <v>0</v>
      </c>
      <c r="R278" s="74">
        <v>0</v>
      </c>
      <c r="S278" s="74">
        <v>0</v>
      </c>
      <c r="T278" s="74">
        <v>0</v>
      </c>
      <c r="U278" s="74">
        <v>0</v>
      </c>
      <c r="V278" s="74">
        <v>0</v>
      </c>
      <c r="W278" s="74">
        <v>0</v>
      </c>
      <c r="X278" s="74">
        <v>0</v>
      </c>
      <c r="Y278" s="74">
        <v>0</v>
      </c>
      <c r="Z278" s="46">
        <v>0</v>
      </c>
      <c r="AA278" s="47">
        <f t="shared" si="19"/>
        <v>0</v>
      </c>
    </row>
    <row r="279" spans="1:27" ht="12.75" customHeight="1" x14ac:dyDescent="0.25">
      <c r="A279" s="82" t="s">
        <v>628</v>
      </c>
      <c r="B279" s="92" t="s">
        <v>629</v>
      </c>
      <c r="C279" s="84" t="s">
        <v>643</v>
      </c>
      <c r="D279" s="70" t="s">
        <v>644</v>
      </c>
      <c r="E279" s="85" t="s">
        <v>648</v>
      </c>
      <c r="F279" s="72" t="s">
        <v>612</v>
      </c>
      <c r="G279" s="73">
        <v>31</v>
      </c>
      <c r="H279" s="40"/>
      <c r="I279" s="74">
        <v>0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  <c r="Q279" s="74">
        <v>0</v>
      </c>
      <c r="R279" s="74">
        <v>0</v>
      </c>
      <c r="S279" s="74">
        <v>0</v>
      </c>
      <c r="T279" s="74">
        <v>0</v>
      </c>
      <c r="U279" s="74">
        <v>0</v>
      </c>
      <c r="V279" s="74">
        <v>0</v>
      </c>
      <c r="W279" s="74">
        <v>0</v>
      </c>
      <c r="X279" s="74">
        <v>0</v>
      </c>
      <c r="Y279" s="74">
        <v>0</v>
      </c>
      <c r="Z279" s="46">
        <v>0</v>
      </c>
      <c r="AA279" s="47">
        <f t="shared" si="19"/>
        <v>0</v>
      </c>
    </row>
    <row r="280" spans="1:27" ht="12.75" customHeight="1" x14ac:dyDescent="0.25">
      <c r="A280" s="82" t="s">
        <v>631</v>
      </c>
      <c r="B280" s="92" t="s">
        <v>632</v>
      </c>
      <c r="C280" s="84" t="s">
        <v>643</v>
      </c>
      <c r="D280" s="70" t="s">
        <v>644</v>
      </c>
      <c r="E280" s="85" t="s">
        <v>649</v>
      </c>
      <c r="F280" s="72" t="s">
        <v>612</v>
      </c>
      <c r="G280" s="73">
        <v>31</v>
      </c>
      <c r="H280" s="40"/>
      <c r="I280" s="74">
        <v>0</v>
      </c>
      <c r="J280" s="74">
        <v>0</v>
      </c>
      <c r="K280" s="74">
        <v>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  <c r="Q280" s="74">
        <v>0</v>
      </c>
      <c r="R280" s="74">
        <v>0</v>
      </c>
      <c r="S280" s="74">
        <v>1</v>
      </c>
      <c r="T280" s="74">
        <v>0</v>
      </c>
      <c r="U280" s="74">
        <v>0</v>
      </c>
      <c r="V280" s="74">
        <v>0</v>
      </c>
      <c r="W280" s="74">
        <v>0</v>
      </c>
      <c r="X280" s="74">
        <v>0</v>
      </c>
      <c r="Y280" s="74">
        <v>0</v>
      </c>
      <c r="Z280" s="46">
        <v>1</v>
      </c>
      <c r="AA280" s="47">
        <f t="shared" si="19"/>
        <v>1</v>
      </c>
    </row>
    <row r="281" spans="1:27" ht="12.75" customHeight="1" x14ac:dyDescent="0.25">
      <c r="A281" s="82" t="s">
        <v>640</v>
      </c>
      <c r="B281" s="92" t="s">
        <v>641</v>
      </c>
      <c r="C281" s="69" t="s">
        <v>643</v>
      </c>
      <c r="D281" s="87" t="s">
        <v>644</v>
      </c>
      <c r="E281" s="102" t="s">
        <v>650</v>
      </c>
      <c r="F281" s="72" t="s">
        <v>612</v>
      </c>
      <c r="G281" s="73">
        <v>31</v>
      </c>
      <c r="H281" s="40"/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  <c r="Q281" s="74">
        <v>0</v>
      </c>
      <c r="R281" s="74">
        <v>0</v>
      </c>
      <c r="S281" s="74">
        <v>0</v>
      </c>
      <c r="T281" s="74">
        <v>0</v>
      </c>
      <c r="U281" s="74">
        <v>0</v>
      </c>
      <c r="V281" s="74">
        <v>0</v>
      </c>
      <c r="W281" s="74">
        <v>0</v>
      </c>
      <c r="X281" s="74">
        <v>0</v>
      </c>
      <c r="Y281" s="74">
        <v>0</v>
      </c>
      <c r="Z281" s="46">
        <v>0</v>
      </c>
      <c r="AA281" s="47">
        <f t="shared" si="19"/>
        <v>0</v>
      </c>
    </row>
    <row r="282" spans="1:27" ht="12.75" customHeight="1" x14ac:dyDescent="0.25">
      <c r="A282" s="82" t="s">
        <v>606</v>
      </c>
      <c r="B282" s="92" t="s">
        <v>607</v>
      </c>
      <c r="C282" s="84" t="s">
        <v>651</v>
      </c>
      <c r="D282" s="70" t="s">
        <v>652</v>
      </c>
      <c r="E282" s="85" t="s">
        <v>653</v>
      </c>
      <c r="F282" s="72" t="s">
        <v>335</v>
      </c>
      <c r="G282" s="73">
        <v>31</v>
      </c>
      <c r="H282" s="40"/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  <c r="Q282" s="74">
        <v>0</v>
      </c>
      <c r="R282" s="74">
        <v>0</v>
      </c>
      <c r="S282" s="74">
        <v>0</v>
      </c>
      <c r="T282" s="74">
        <v>0</v>
      </c>
      <c r="U282" s="74">
        <v>0</v>
      </c>
      <c r="V282" s="74">
        <v>0</v>
      </c>
      <c r="W282" s="74">
        <v>0</v>
      </c>
      <c r="X282" s="74">
        <v>0.5</v>
      </c>
      <c r="Y282" s="74">
        <v>0</v>
      </c>
      <c r="Z282" s="46">
        <v>0.5</v>
      </c>
      <c r="AA282" s="47">
        <f t="shared" si="19"/>
        <v>1</v>
      </c>
    </row>
    <row r="283" spans="1:27" ht="12.75" customHeight="1" x14ac:dyDescent="0.25">
      <c r="A283" s="82" t="s">
        <v>609</v>
      </c>
      <c r="B283" s="92" t="s">
        <v>610</v>
      </c>
      <c r="C283" s="84" t="s">
        <v>651</v>
      </c>
      <c r="D283" s="70" t="s">
        <v>652</v>
      </c>
      <c r="E283" s="85" t="s">
        <v>654</v>
      </c>
      <c r="F283" s="72" t="s">
        <v>612</v>
      </c>
      <c r="G283" s="73">
        <v>31</v>
      </c>
      <c r="H283" s="40"/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  <c r="Q283" s="74">
        <v>0</v>
      </c>
      <c r="R283" s="74">
        <v>0</v>
      </c>
      <c r="S283" s="74">
        <v>0</v>
      </c>
      <c r="T283" s="74">
        <v>0</v>
      </c>
      <c r="U283" s="74">
        <v>0</v>
      </c>
      <c r="V283" s="74">
        <v>0</v>
      </c>
      <c r="W283" s="74">
        <v>0</v>
      </c>
      <c r="X283" s="74">
        <v>0</v>
      </c>
      <c r="Y283" s="74">
        <v>0</v>
      </c>
      <c r="Z283" s="46">
        <v>0</v>
      </c>
      <c r="AA283" s="47">
        <f t="shared" si="19"/>
        <v>0</v>
      </c>
    </row>
    <row r="284" spans="1:27" ht="12.75" customHeight="1" x14ac:dyDescent="0.25">
      <c r="A284" s="82" t="s">
        <v>616</v>
      </c>
      <c r="B284" s="92" t="s">
        <v>617</v>
      </c>
      <c r="C284" s="84" t="s">
        <v>651</v>
      </c>
      <c r="D284" s="70" t="s">
        <v>652</v>
      </c>
      <c r="E284" s="85" t="s">
        <v>655</v>
      </c>
      <c r="F284" s="72" t="s">
        <v>612</v>
      </c>
      <c r="G284" s="73">
        <v>31</v>
      </c>
      <c r="H284" s="40"/>
      <c r="I284" s="74">
        <v>0</v>
      </c>
      <c r="J284" s="74">
        <v>0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  <c r="Q284" s="74">
        <v>0</v>
      </c>
      <c r="R284" s="74">
        <v>0</v>
      </c>
      <c r="S284" s="74">
        <v>0</v>
      </c>
      <c r="T284" s="74">
        <v>0</v>
      </c>
      <c r="U284" s="74">
        <v>0</v>
      </c>
      <c r="V284" s="74">
        <v>0</v>
      </c>
      <c r="W284" s="74">
        <v>0</v>
      </c>
      <c r="X284" s="74">
        <v>0.5</v>
      </c>
      <c r="Y284" s="74">
        <v>0</v>
      </c>
      <c r="Z284" s="46">
        <v>0.5</v>
      </c>
      <c r="AA284" s="47">
        <f t="shared" si="19"/>
        <v>1</v>
      </c>
    </row>
    <row r="285" spans="1:27" ht="12.75" customHeight="1" x14ac:dyDescent="0.25">
      <c r="A285" s="82" t="s">
        <v>619</v>
      </c>
      <c r="B285" s="92" t="s">
        <v>620</v>
      </c>
      <c r="C285" s="84" t="s">
        <v>651</v>
      </c>
      <c r="D285" s="70" t="s">
        <v>652</v>
      </c>
      <c r="E285" s="85" t="s">
        <v>656</v>
      </c>
      <c r="F285" s="72" t="s">
        <v>612</v>
      </c>
      <c r="G285" s="73">
        <v>31</v>
      </c>
      <c r="H285" s="40"/>
      <c r="I285" s="74">
        <v>0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  <c r="Q285" s="74">
        <v>0</v>
      </c>
      <c r="R285" s="74">
        <v>0</v>
      </c>
      <c r="S285" s="74">
        <v>0</v>
      </c>
      <c r="T285" s="74">
        <v>0</v>
      </c>
      <c r="U285" s="74">
        <v>0</v>
      </c>
      <c r="V285" s="74">
        <v>0</v>
      </c>
      <c r="W285" s="74">
        <v>0</v>
      </c>
      <c r="X285" s="74">
        <v>0</v>
      </c>
      <c r="Y285" s="74">
        <v>0</v>
      </c>
      <c r="Z285" s="46">
        <v>0</v>
      </c>
      <c r="AA285" s="47">
        <f t="shared" si="19"/>
        <v>0</v>
      </c>
    </row>
    <row r="286" spans="1:27" ht="12.75" customHeight="1" x14ac:dyDescent="0.25">
      <c r="A286" s="82" t="s">
        <v>622</v>
      </c>
      <c r="B286" s="92" t="s">
        <v>623</v>
      </c>
      <c r="C286" s="84" t="s">
        <v>651</v>
      </c>
      <c r="D286" s="70" t="s">
        <v>652</v>
      </c>
      <c r="E286" s="85" t="s">
        <v>657</v>
      </c>
      <c r="F286" s="72" t="s">
        <v>612</v>
      </c>
      <c r="G286" s="73">
        <v>31</v>
      </c>
      <c r="H286" s="40"/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  <c r="Q286" s="74">
        <v>0</v>
      </c>
      <c r="R286" s="74">
        <v>0</v>
      </c>
      <c r="S286" s="74">
        <v>0</v>
      </c>
      <c r="T286" s="74">
        <v>0</v>
      </c>
      <c r="U286" s="74">
        <v>0</v>
      </c>
      <c r="V286" s="74">
        <v>0</v>
      </c>
      <c r="W286" s="74">
        <v>0</v>
      </c>
      <c r="X286" s="74">
        <v>0</v>
      </c>
      <c r="Y286" s="74">
        <v>0</v>
      </c>
      <c r="Z286" s="46">
        <v>0</v>
      </c>
      <c r="AA286" s="47">
        <f t="shared" si="19"/>
        <v>0</v>
      </c>
    </row>
    <row r="287" spans="1:27" ht="12.75" customHeight="1" x14ac:dyDescent="0.25">
      <c r="A287" s="82" t="s">
        <v>625</v>
      </c>
      <c r="B287" s="92" t="s">
        <v>626</v>
      </c>
      <c r="C287" s="84" t="s">
        <v>651</v>
      </c>
      <c r="D287" s="70" t="s">
        <v>652</v>
      </c>
      <c r="E287" s="85" t="s">
        <v>658</v>
      </c>
      <c r="F287" s="72" t="s">
        <v>612</v>
      </c>
      <c r="G287" s="73">
        <v>31</v>
      </c>
      <c r="H287" s="40"/>
      <c r="I287" s="74">
        <v>0</v>
      </c>
      <c r="J287" s="74">
        <v>0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  <c r="Q287" s="74">
        <v>0</v>
      </c>
      <c r="R287" s="74">
        <v>0</v>
      </c>
      <c r="S287" s="74">
        <v>0</v>
      </c>
      <c r="T287" s="74">
        <v>0</v>
      </c>
      <c r="U287" s="74">
        <v>0</v>
      </c>
      <c r="V287" s="74">
        <v>0</v>
      </c>
      <c r="W287" s="74">
        <v>0</v>
      </c>
      <c r="X287" s="74">
        <v>0</v>
      </c>
      <c r="Y287" s="74">
        <v>0</v>
      </c>
      <c r="Z287" s="46">
        <v>0</v>
      </c>
      <c r="AA287" s="47">
        <f t="shared" si="19"/>
        <v>0</v>
      </c>
    </row>
    <row r="288" spans="1:27" ht="12.75" customHeight="1" x14ac:dyDescent="0.25">
      <c r="A288" s="82" t="s">
        <v>628</v>
      </c>
      <c r="B288" s="92" t="s">
        <v>629</v>
      </c>
      <c r="C288" s="84" t="s">
        <v>651</v>
      </c>
      <c r="D288" s="70" t="s">
        <v>652</v>
      </c>
      <c r="E288" s="85" t="s">
        <v>659</v>
      </c>
      <c r="F288" s="72" t="s">
        <v>612</v>
      </c>
      <c r="G288" s="73">
        <v>31</v>
      </c>
      <c r="H288" s="40"/>
      <c r="I288" s="74">
        <v>0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  <c r="Q288" s="74">
        <v>0</v>
      </c>
      <c r="R288" s="74">
        <v>0</v>
      </c>
      <c r="S288" s="74">
        <v>0</v>
      </c>
      <c r="T288" s="74">
        <v>0</v>
      </c>
      <c r="U288" s="74">
        <v>0</v>
      </c>
      <c r="V288" s="74">
        <v>0</v>
      </c>
      <c r="W288" s="74">
        <v>0</v>
      </c>
      <c r="X288" s="74">
        <v>0</v>
      </c>
      <c r="Y288" s="74">
        <v>0</v>
      </c>
      <c r="Z288" s="46">
        <v>0</v>
      </c>
      <c r="AA288" s="47">
        <f t="shared" si="19"/>
        <v>0</v>
      </c>
    </row>
    <row r="289" spans="1:27" ht="12.75" customHeight="1" x14ac:dyDescent="0.25">
      <c r="A289" s="82" t="s">
        <v>631</v>
      </c>
      <c r="B289" s="92" t="s">
        <v>632</v>
      </c>
      <c r="C289" s="84" t="s">
        <v>651</v>
      </c>
      <c r="D289" s="70" t="s">
        <v>652</v>
      </c>
      <c r="E289" s="85" t="s">
        <v>660</v>
      </c>
      <c r="F289" s="72" t="s">
        <v>612</v>
      </c>
      <c r="G289" s="103">
        <v>31</v>
      </c>
      <c r="H289" s="40"/>
      <c r="I289" s="74">
        <v>0</v>
      </c>
      <c r="J289" s="74">
        <v>0</v>
      </c>
      <c r="K289" s="74">
        <v>0</v>
      </c>
      <c r="L289" s="74">
        <v>0</v>
      </c>
      <c r="M289" s="74">
        <v>0</v>
      </c>
      <c r="N289" s="74">
        <v>0</v>
      </c>
      <c r="O289" s="74">
        <v>0</v>
      </c>
      <c r="P289" s="74">
        <v>0</v>
      </c>
      <c r="Q289" s="74">
        <v>0</v>
      </c>
      <c r="R289" s="74">
        <v>0</v>
      </c>
      <c r="S289" s="74">
        <v>0</v>
      </c>
      <c r="T289" s="74">
        <v>0</v>
      </c>
      <c r="U289" s="74">
        <v>0</v>
      </c>
      <c r="V289" s="74">
        <v>0</v>
      </c>
      <c r="W289" s="74">
        <v>0</v>
      </c>
      <c r="X289" s="74">
        <v>0</v>
      </c>
      <c r="Y289" s="74">
        <v>0</v>
      </c>
      <c r="Z289" s="46">
        <v>0</v>
      </c>
      <c r="AA289" s="47">
        <f t="shared" si="19"/>
        <v>0</v>
      </c>
    </row>
    <row r="290" spans="1:27" ht="12.75" customHeight="1" x14ac:dyDescent="0.25">
      <c r="A290" s="82" t="s">
        <v>634</v>
      </c>
      <c r="B290" s="92" t="s">
        <v>635</v>
      </c>
      <c r="C290" s="84" t="s">
        <v>651</v>
      </c>
      <c r="D290" s="70" t="s">
        <v>652</v>
      </c>
      <c r="E290" s="85" t="s">
        <v>661</v>
      </c>
      <c r="F290" s="72" t="s">
        <v>612</v>
      </c>
      <c r="G290" s="103">
        <v>31</v>
      </c>
      <c r="H290" s="40"/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  <c r="Q290" s="74">
        <v>0</v>
      </c>
      <c r="R290" s="74">
        <v>0</v>
      </c>
      <c r="S290" s="74">
        <v>0</v>
      </c>
      <c r="T290" s="74">
        <v>0</v>
      </c>
      <c r="U290" s="74">
        <v>0</v>
      </c>
      <c r="V290" s="74">
        <v>0</v>
      </c>
      <c r="W290" s="74">
        <v>0</v>
      </c>
      <c r="X290" s="74">
        <v>0</v>
      </c>
      <c r="Y290" s="74">
        <v>0</v>
      </c>
      <c r="Z290" s="46">
        <v>0</v>
      </c>
      <c r="AA290" s="47">
        <f t="shared" si="19"/>
        <v>0</v>
      </c>
    </row>
    <row r="291" spans="1:27" ht="12.75" customHeight="1" x14ac:dyDescent="0.25">
      <c r="A291" s="82" t="s">
        <v>637</v>
      </c>
      <c r="B291" s="92" t="s">
        <v>638</v>
      </c>
      <c r="C291" s="84" t="s">
        <v>651</v>
      </c>
      <c r="D291" s="70" t="s">
        <v>652</v>
      </c>
      <c r="E291" s="85" t="s">
        <v>662</v>
      </c>
      <c r="F291" s="72" t="s">
        <v>612</v>
      </c>
      <c r="G291" s="73">
        <v>31</v>
      </c>
      <c r="H291" s="40"/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  <c r="Q291" s="74">
        <v>0</v>
      </c>
      <c r="R291" s="74">
        <v>0</v>
      </c>
      <c r="S291" s="74">
        <v>0</v>
      </c>
      <c r="T291" s="74">
        <v>0</v>
      </c>
      <c r="U291" s="74">
        <v>0</v>
      </c>
      <c r="V291" s="74">
        <v>0</v>
      </c>
      <c r="W291" s="74">
        <v>0</v>
      </c>
      <c r="X291" s="74">
        <v>0</v>
      </c>
      <c r="Y291" s="74">
        <v>0</v>
      </c>
      <c r="Z291" s="46">
        <v>0</v>
      </c>
      <c r="AA291" s="47">
        <f t="shared" si="19"/>
        <v>0</v>
      </c>
    </row>
    <row r="292" spans="1:27" ht="12.75" customHeight="1" x14ac:dyDescent="0.25">
      <c r="A292" s="82" t="s">
        <v>640</v>
      </c>
      <c r="B292" s="92" t="s">
        <v>641</v>
      </c>
      <c r="C292" s="84" t="s">
        <v>651</v>
      </c>
      <c r="D292" s="70" t="s">
        <v>652</v>
      </c>
      <c r="E292" s="85" t="s">
        <v>663</v>
      </c>
      <c r="F292" s="72" t="s">
        <v>612</v>
      </c>
      <c r="G292" s="73">
        <v>31</v>
      </c>
      <c r="H292" s="40"/>
      <c r="I292" s="74">
        <v>0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  <c r="Q292" s="74">
        <v>0</v>
      </c>
      <c r="R292" s="74">
        <v>0</v>
      </c>
      <c r="S292" s="74">
        <v>0</v>
      </c>
      <c r="T292" s="74">
        <v>0</v>
      </c>
      <c r="U292" s="74">
        <v>0</v>
      </c>
      <c r="V292" s="74">
        <v>0</v>
      </c>
      <c r="W292" s="74">
        <v>0</v>
      </c>
      <c r="X292" s="74">
        <v>0</v>
      </c>
      <c r="Y292" s="74">
        <v>0</v>
      </c>
      <c r="Z292" s="46">
        <v>0</v>
      </c>
      <c r="AA292" s="47">
        <f t="shared" si="19"/>
        <v>0</v>
      </c>
    </row>
    <row r="293" spans="1:27" ht="12.75" customHeight="1" x14ac:dyDescent="0.25">
      <c r="A293" s="54" t="s">
        <v>664</v>
      </c>
      <c r="B293" s="55" t="s">
        <v>665</v>
      </c>
      <c r="C293" s="56" t="s">
        <v>664</v>
      </c>
      <c r="D293" s="57" t="s">
        <v>665</v>
      </c>
      <c r="E293" s="81" t="s">
        <v>666</v>
      </c>
      <c r="F293" s="59" t="s">
        <v>242</v>
      </c>
      <c r="G293" s="60">
        <v>32</v>
      </c>
      <c r="H293" s="16"/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45">
        <v>0</v>
      </c>
      <c r="X293" s="45">
        <v>0</v>
      </c>
      <c r="Y293" s="45">
        <v>0</v>
      </c>
      <c r="Z293" s="46">
        <v>0</v>
      </c>
      <c r="AA293" s="47">
        <f t="shared" si="19"/>
        <v>0</v>
      </c>
    </row>
    <row r="294" spans="1:27" ht="12.75" customHeight="1" x14ac:dyDescent="0.25">
      <c r="A294" s="54" t="s">
        <v>667</v>
      </c>
      <c r="B294" s="55" t="s">
        <v>668</v>
      </c>
      <c r="C294" s="56" t="s">
        <v>667</v>
      </c>
      <c r="D294" s="57" t="s">
        <v>668</v>
      </c>
      <c r="E294" s="81" t="s">
        <v>669</v>
      </c>
      <c r="F294" s="59" t="s">
        <v>242</v>
      </c>
      <c r="G294" s="60">
        <v>32</v>
      </c>
      <c r="H294" s="16"/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0</v>
      </c>
      <c r="U294" s="45">
        <v>0</v>
      </c>
      <c r="V294" s="45">
        <v>0</v>
      </c>
      <c r="W294" s="45">
        <v>0</v>
      </c>
      <c r="X294" s="45">
        <v>0</v>
      </c>
      <c r="Y294" s="45">
        <v>0</v>
      </c>
      <c r="Z294" s="46">
        <v>0</v>
      </c>
      <c r="AA294" s="47">
        <f t="shared" si="19"/>
        <v>0</v>
      </c>
    </row>
    <row r="295" spans="1:27" ht="12.75" customHeight="1" x14ac:dyDescent="0.25">
      <c r="A295" s="54" t="s">
        <v>670</v>
      </c>
      <c r="B295" s="55" t="s">
        <v>671</v>
      </c>
      <c r="C295" s="56" t="s">
        <v>670</v>
      </c>
      <c r="D295" s="57" t="s">
        <v>671</v>
      </c>
      <c r="E295" s="81" t="s">
        <v>672</v>
      </c>
      <c r="F295" s="59" t="s">
        <v>242</v>
      </c>
      <c r="G295" s="60">
        <v>32</v>
      </c>
      <c r="H295" s="16"/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45">
        <v>0</v>
      </c>
      <c r="X295" s="45">
        <v>0</v>
      </c>
      <c r="Y295" s="45">
        <v>0</v>
      </c>
      <c r="Z295" s="46">
        <v>0</v>
      </c>
      <c r="AA295" s="47">
        <f t="shared" si="19"/>
        <v>0</v>
      </c>
    </row>
    <row r="296" spans="1:27" ht="12.75" customHeight="1" x14ac:dyDescent="0.25">
      <c r="A296" s="54" t="s">
        <v>673</v>
      </c>
      <c r="B296" s="55" t="s">
        <v>674</v>
      </c>
      <c r="C296" s="56" t="s">
        <v>673</v>
      </c>
      <c r="D296" s="57" t="s">
        <v>674</v>
      </c>
      <c r="E296" s="81" t="s">
        <v>675</v>
      </c>
      <c r="F296" s="59" t="s">
        <v>242</v>
      </c>
      <c r="G296" s="60">
        <v>32</v>
      </c>
      <c r="H296" s="16"/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0</v>
      </c>
      <c r="U296" s="45">
        <v>0</v>
      </c>
      <c r="V296" s="45">
        <v>0</v>
      </c>
      <c r="W296" s="45">
        <v>0</v>
      </c>
      <c r="X296" s="45">
        <v>0</v>
      </c>
      <c r="Y296" s="45">
        <v>0</v>
      </c>
      <c r="Z296" s="46">
        <v>0</v>
      </c>
      <c r="AA296" s="47">
        <f t="shared" si="19"/>
        <v>0</v>
      </c>
    </row>
    <row r="297" spans="1:27" ht="12.75" customHeight="1" x14ac:dyDescent="0.25">
      <c r="A297" s="54" t="s">
        <v>676</v>
      </c>
      <c r="B297" s="55" t="s">
        <v>677</v>
      </c>
      <c r="C297" s="56" t="s">
        <v>676</v>
      </c>
      <c r="D297" s="57" t="s">
        <v>677</v>
      </c>
      <c r="E297" s="81" t="s">
        <v>678</v>
      </c>
      <c r="F297" s="59" t="s">
        <v>242</v>
      </c>
      <c r="G297" s="60">
        <v>32</v>
      </c>
      <c r="H297" s="16"/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0</v>
      </c>
      <c r="U297" s="45">
        <v>0</v>
      </c>
      <c r="V297" s="45">
        <v>0</v>
      </c>
      <c r="W297" s="45">
        <v>0</v>
      </c>
      <c r="X297" s="45">
        <v>0</v>
      </c>
      <c r="Y297" s="45">
        <v>0</v>
      </c>
      <c r="Z297" s="46">
        <v>0</v>
      </c>
      <c r="AA297" s="47">
        <f t="shared" si="19"/>
        <v>0</v>
      </c>
    </row>
    <row r="298" spans="1:27" ht="12.75" customHeight="1" x14ac:dyDescent="0.25">
      <c r="A298" s="82" t="s">
        <v>664</v>
      </c>
      <c r="B298" s="92" t="s">
        <v>665</v>
      </c>
      <c r="C298" s="69" t="s">
        <v>679</v>
      </c>
      <c r="D298" s="87" t="s">
        <v>680</v>
      </c>
      <c r="E298" s="88" t="str">
        <f>C298&amp;A298</f>
        <v>U092T019</v>
      </c>
      <c r="F298" s="89" t="s">
        <v>242</v>
      </c>
      <c r="G298" s="90">
        <v>32</v>
      </c>
      <c r="H298" s="40"/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0.5</v>
      </c>
      <c r="P298" s="74">
        <v>0</v>
      </c>
      <c r="Q298" s="74">
        <v>0.5</v>
      </c>
      <c r="R298" s="74">
        <v>0</v>
      </c>
      <c r="S298" s="74">
        <v>0</v>
      </c>
      <c r="T298" s="74">
        <v>0</v>
      </c>
      <c r="U298" s="74">
        <v>0.5</v>
      </c>
      <c r="V298" s="74">
        <v>0</v>
      </c>
      <c r="W298" s="74">
        <v>1</v>
      </c>
      <c r="X298" s="74">
        <v>0</v>
      </c>
      <c r="Y298" s="74">
        <v>0</v>
      </c>
      <c r="Z298" s="46">
        <v>2.5</v>
      </c>
      <c r="AA298" s="47">
        <f t="shared" si="19"/>
        <v>4</v>
      </c>
    </row>
    <row r="299" spans="1:27" ht="12.75" customHeight="1" x14ac:dyDescent="0.25">
      <c r="A299" s="82" t="s">
        <v>667</v>
      </c>
      <c r="B299" s="92" t="s">
        <v>668</v>
      </c>
      <c r="C299" s="69" t="s">
        <v>679</v>
      </c>
      <c r="D299" s="87" t="s">
        <v>680</v>
      </c>
      <c r="E299" s="88" t="str">
        <f>C299&amp;A299</f>
        <v>U092T039</v>
      </c>
      <c r="F299" s="89" t="s">
        <v>242</v>
      </c>
      <c r="G299" s="90">
        <v>32</v>
      </c>
      <c r="H299" s="40"/>
      <c r="I299" s="74">
        <v>0</v>
      </c>
      <c r="J299" s="74">
        <v>0</v>
      </c>
      <c r="K299" s="74">
        <v>0</v>
      </c>
      <c r="L299" s="74">
        <v>0</v>
      </c>
      <c r="M299" s="74">
        <v>0.62000000000000011</v>
      </c>
      <c r="N299" s="74">
        <v>0.5</v>
      </c>
      <c r="O299" s="74">
        <v>0</v>
      </c>
      <c r="P299" s="74">
        <v>1</v>
      </c>
      <c r="Q299" s="74">
        <v>0</v>
      </c>
      <c r="R299" s="74">
        <v>0.5</v>
      </c>
      <c r="S299" s="74">
        <v>0</v>
      </c>
      <c r="T299" s="74">
        <v>0.5</v>
      </c>
      <c r="U299" s="74">
        <v>1</v>
      </c>
      <c r="V299" s="74">
        <v>1</v>
      </c>
      <c r="W299" s="74">
        <v>0</v>
      </c>
      <c r="X299" s="74">
        <v>0</v>
      </c>
      <c r="Y299" s="74">
        <v>0</v>
      </c>
      <c r="Z299" s="46">
        <v>5.1200000000000045</v>
      </c>
      <c r="AA299" s="47">
        <f t="shared" si="19"/>
        <v>7</v>
      </c>
    </row>
    <row r="300" spans="1:27" x14ac:dyDescent="0.25">
      <c r="A300" s="82" t="s">
        <v>670</v>
      </c>
      <c r="B300" s="92" t="s">
        <v>671</v>
      </c>
      <c r="C300" s="69" t="s">
        <v>679</v>
      </c>
      <c r="D300" s="87" t="s">
        <v>680</v>
      </c>
      <c r="E300" s="88" t="str">
        <f>C300&amp;A300</f>
        <v>U092T065</v>
      </c>
      <c r="F300" s="89" t="s">
        <v>242</v>
      </c>
      <c r="G300" s="90">
        <v>32</v>
      </c>
      <c r="H300" s="40"/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  <c r="Q300" s="74">
        <v>0</v>
      </c>
      <c r="R300" s="74">
        <v>0</v>
      </c>
      <c r="S300" s="74">
        <v>0</v>
      </c>
      <c r="T300" s="74">
        <v>0</v>
      </c>
      <c r="U300" s="74">
        <v>0</v>
      </c>
      <c r="V300" s="74">
        <v>0</v>
      </c>
      <c r="W300" s="74">
        <v>0</v>
      </c>
      <c r="X300" s="74">
        <v>0</v>
      </c>
      <c r="Y300" s="74">
        <v>0</v>
      </c>
      <c r="Z300" s="46">
        <v>0</v>
      </c>
      <c r="AA300" s="47">
        <f t="shared" si="19"/>
        <v>0</v>
      </c>
    </row>
    <row r="301" spans="1:27" ht="12.75" customHeight="1" x14ac:dyDescent="0.25">
      <c r="A301" s="82" t="s">
        <v>673</v>
      </c>
      <c r="B301" s="92" t="s">
        <v>674</v>
      </c>
      <c r="C301" s="69" t="s">
        <v>679</v>
      </c>
      <c r="D301" s="87" t="s">
        <v>680</v>
      </c>
      <c r="E301" s="88" t="str">
        <f>C301&amp;A301</f>
        <v>U092T124</v>
      </c>
      <c r="F301" s="89" t="s">
        <v>242</v>
      </c>
      <c r="G301" s="90">
        <v>32</v>
      </c>
      <c r="H301" s="40"/>
      <c r="I301" s="74">
        <v>0</v>
      </c>
      <c r="J301" s="74">
        <v>0</v>
      </c>
      <c r="K301" s="74">
        <v>0</v>
      </c>
      <c r="L301" s="74">
        <v>0</v>
      </c>
      <c r="M301" s="74">
        <v>1</v>
      </c>
      <c r="N301" s="74">
        <v>0</v>
      </c>
      <c r="O301" s="74">
        <v>0</v>
      </c>
      <c r="P301" s="74">
        <v>0</v>
      </c>
      <c r="Q301" s="74">
        <v>0.5</v>
      </c>
      <c r="R301" s="74">
        <v>0</v>
      </c>
      <c r="S301" s="74">
        <v>0</v>
      </c>
      <c r="T301" s="74">
        <v>0</v>
      </c>
      <c r="U301" s="74">
        <v>0</v>
      </c>
      <c r="V301" s="74">
        <v>0</v>
      </c>
      <c r="W301" s="74">
        <v>0</v>
      </c>
      <c r="X301" s="74">
        <v>0</v>
      </c>
      <c r="Y301" s="74">
        <v>0</v>
      </c>
      <c r="Z301" s="46">
        <v>1.5</v>
      </c>
      <c r="AA301" s="47">
        <f t="shared" si="19"/>
        <v>2</v>
      </c>
    </row>
    <row r="302" spans="1:27" ht="12.75" customHeight="1" x14ac:dyDescent="0.25">
      <c r="A302" s="82" t="s">
        <v>676</v>
      </c>
      <c r="B302" s="92" t="s">
        <v>677</v>
      </c>
      <c r="C302" s="69" t="s">
        <v>679</v>
      </c>
      <c r="D302" s="87" t="s">
        <v>680</v>
      </c>
      <c r="E302" s="88" t="str">
        <f>C302&amp;A302</f>
        <v>U092T254</v>
      </c>
      <c r="F302" s="89" t="s">
        <v>242</v>
      </c>
      <c r="G302" s="90">
        <v>32</v>
      </c>
      <c r="H302" s="40"/>
      <c r="I302" s="74">
        <v>0</v>
      </c>
      <c r="J302" s="74">
        <v>5.33</v>
      </c>
      <c r="K302" s="74">
        <v>0</v>
      </c>
      <c r="L302" s="74">
        <v>0</v>
      </c>
      <c r="M302" s="74">
        <v>0.5</v>
      </c>
      <c r="N302" s="74">
        <v>0</v>
      </c>
      <c r="O302" s="74">
        <v>0</v>
      </c>
      <c r="P302" s="74">
        <v>0.5</v>
      </c>
      <c r="Q302" s="74">
        <v>0</v>
      </c>
      <c r="R302" s="74">
        <v>0</v>
      </c>
      <c r="S302" s="74">
        <v>0</v>
      </c>
      <c r="T302" s="74">
        <v>0</v>
      </c>
      <c r="U302" s="74">
        <v>0.5</v>
      </c>
      <c r="V302" s="74">
        <v>0</v>
      </c>
      <c r="W302" s="74">
        <v>0</v>
      </c>
      <c r="X302" s="74">
        <v>0</v>
      </c>
      <c r="Y302" s="74">
        <v>0</v>
      </c>
      <c r="Z302" s="46">
        <v>6.8299999999999983</v>
      </c>
      <c r="AA302" s="47">
        <f t="shared" si="19"/>
        <v>4</v>
      </c>
    </row>
    <row r="303" spans="1:27" x14ac:dyDescent="0.25">
      <c r="A303" s="54" t="s">
        <v>681</v>
      </c>
      <c r="B303" s="55" t="s">
        <v>682</v>
      </c>
      <c r="C303" s="56" t="s">
        <v>681</v>
      </c>
      <c r="D303" s="57" t="s">
        <v>682</v>
      </c>
      <c r="E303" s="81" t="s">
        <v>683</v>
      </c>
      <c r="F303" s="59" t="s">
        <v>125</v>
      </c>
      <c r="G303" s="60">
        <v>33</v>
      </c>
      <c r="H303" s="16"/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6">
        <v>0</v>
      </c>
      <c r="AA303" s="47">
        <f t="shared" si="19"/>
        <v>0</v>
      </c>
    </row>
    <row r="304" spans="1:27" x14ac:dyDescent="0.25">
      <c r="A304" s="54" t="s">
        <v>684</v>
      </c>
      <c r="B304" s="55" t="s">
        <v>685</v>
      </c>
      <c r="C304" s="56" t="s">
        <v>684</v>
      </c>
      <c r="D304" s="57" t="s">
        <v>685</v>
      </c>
      <c r="E304" s="81" t="s">
        <v>686</v>
      </c>
      <c r="F304" s="59" t="s">
        <v>125</v>
      </c>
      <c r="G304" s="60">
        <v>33</v>
      </c>
      <c r="H304" s="16"/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  <c r="Z304" s="46">
        <v>0</v>
      </c>
      <c r="AA304" s="47">
        <f t="shared" si="19"/>
        <v>0</v>
      </c>
    </row>
    <row r="305" spans="1:27" ht="12.75" customHeight="1" x14ac:dyDescent="0.25">
      <c r="A305" s="54" t="s">
        <v>687</v>
      </c>
      <c r="B305" s="55" t="s">
        <v>688</v>
      </c>
      <c r="C305" s="56" t="s">
        <v>687</v>
      </c>
      <c r="D305" s="57" t="s">
        <v>688</v>
      </c>
      <c r="E305" s="81" t="s">
        <v>689</v>
      </c>
      <c r="F305" s="59" t="s">
        <v>125</v>
      </c>
      <c r="G305" s="60">
        <v>33</v>
      </c>
      <c r="H305" s="16"/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5">
        <v>0</v>
      </c>
      <c r="U305" s="45">
        <v>0</v>
      </c>
      <c r="V305" s="45">
        <v>0</v>
      </c>
      <c r="W305" s="45">
        <v>0</v>
      </c>
      <c r="X305" s="45">
        <v>0</v>
      </c>
      <c r="Y305" s="45">
        <v>0</v>
      </c>
      <c r="Z305" s="46">
        <v>0</v>
      </c>
      <c r="AA305" s="47">
        <f t="shared" si="19"/>
        <v>0</v>
      </c>
    </row>
    <row r="306" spans="1:27" ht="12.75" customHeight="1" x14ac:dyDescent="0.25">
      <c r="A306" s="54" t="s">
        <v>690</v>
      </c>
      <c r="B306" s="55" t="s">
        <v>691</v>
      </c>
      <c r="C306" s="56" t="s">
        <v>690</v>
      </c>
      <c r="D306" s="57" t="s">
        <v>691</v>
      </c>
      <c r="E306" s="81" t="s">
        <v>692</v>
      </c>
      <c r="F306" s="59" t="s">
        <v>125</v>
      </c>
      <c r="G306" s="60">
        <v>33</v>
      </c>
      <c r="H306" s="16"/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  <c r="Z306" s="46">
        <v>0</v>
      </c>
      <c r="AA306" s="47">
        <f t="shared" si="19"/>
        <v>0</v>
      </c>
    </row>
    <row r="307" spans="1:27" ht="12.75" customHeight="1" x14ac:dyDescent="0.25">
      <c r="A307" s="82" t="s">
        <v>681</v>
      </c>
      <c r="B307" s="92" t="s">
        <v>682</v>
      </c>
      <c r="C307" s="84" t="s">
        <v>693</v>
      </c>
      <c r="D307" s="70" t="s">
        <v>694</v>
      </c>
      <c r="E307" s="85" t="s">
        <v>695</v>
      </c>
      <c r="F307" s="72" t="s">
        <v>125</v>
      </c>
      <c r="G307" s="73">
        <v>33</v>
      </c>
      <c r="H307" s="40"/>
      <c r="I307" s="74">
        <v>0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  <c r="Q307" s="74">
        <v>0</v>
      </c>
      <c r="R307" s="74">
        <v>0</v>
      </c>
      <c r="S307" s="74">
        <v>0</v>
      </c>
      <c r="T307" s="74">
        <v>0</v>
      </c>
      <c r="U307" s="74">
        <v>0</v>
      </c>
      <c r="V307" s="74">
        <v>0</v>
      </c>
      <c r="W307" s="74">
        <v>0</v>
      </c>
      <c r="X307" s="74">
        <v>0</v>
      </c>
      <c r="Y307" s="74">
        <v>0</v>
      </c>
      <c r="Z307" s="46">
        <v>0</v>
      </c>
      <c r="AA307" s="47">
        <f t="shared" si="19"/>
        <v>0</v>
      </c>
    </row>
    <row r="308" spans="1:27" ht="12.75" customHeight="1" x14ac:dyDescent="0.25">
      <c r="A308" s="82" t="s">
        <v>684</v>
      </c>
      <c r="B308" s="92" t="s">
        <v>685</v>
      </c>
      <c r="C308" s="84" t="s">
        <v>693</v>
      </c>
      <c r="D308" s="70" t="s">
        <v>694</v>
      </c>
      <c r="E308" s="85" t="s">
        <v>696</v>
      </c>
      <c r="F308" s="72" t="s">
        <v>125</v>
      </c>
      <c r="G308" s="73">
        <v>33</v>
      </c>
      <c r="H308" s="40"/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  <c r="Q308" s="74">
        <v>0</v>
      </c>
      <c r="R308" s="74">
        <v>0</v>
      </c>
      <c r="S308" s="74">
        <v>0</v>
      </c>
      <c r="T308" s="74">
        <v>0</v>
      </c>
      <c r="U308" s="74">
        <v>0</v>
      </c>
      <c r="V308" s="74">
        <v>0</v>
      </c>
      <c r="W308" s="74">
        <v>0</v>
      </c>
      <c r="X308" s="74">
        <v>0</v>
      </c>
      <c r="Y308" s="74">
        <v>0</v>
      </c>
      <c r="Z308" s="46">
        <v>0</v>
      </c>
      <c r="AA308" s="47">
        <f t="shared" si="19"/>
        <v>0</v>
      </c>
    </row>
    <row r="309" spans="1:27" ht="12.75" customHeight="1" x14ac:dyDescent="0.25">
      <c r="A309" s="82" t="s">
        <v>687</v>
      </c>
      <c r="B309" s="92" t="s">
        <v>688</v>
      </c>
      <c r="C309" s="84" t="s">
        <v>693</v>
      </c>
      <c r="D309" s="70" t="s">
        <v>694</v>
      </c>
      <c r="E309" s="85" t="s">
        <v>697</v>
      </c>
      <c r="F309" s="72" t="s">
        <v>125</v>
      </c>
      <c r="G309" s="73">
        <v>33</v>
      </c>
      <c r="H309" s="40"/>
      <c r="I309" s="74">
        <v>0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O309" s="74">
        <v>0</v>
      </c>
      <c r="P309" s="74">
        <v>0</v>
      </c>
      <c r="Q309" s="74">
        <v>0</v>
      </c>
      <c r="R309" s="74">
        <v>0</v>
      </c>
      <c r="S309" s="74">
        <v>0</v>
      </c>
      <c r="T309" s="74">
        <v>0</v>
      </c>
      <c r="U309" s="74">
        <v>0</v>
      </c>
      <c r="V309" s="74">
        <v>0</v>
      </c>
      <c r="W309" s="74">
        <v>0</v>
      </c>
      <c r="X309" s="74">
        <v>0</v>
      </c>
      <c r="Y309" s="74">
        <v>0</v>
      </c>
      <c r="Z309" s="46">
        <v>0</v>
      </c>
      <c r="AA309" s="47">
        <f t="shared" si="19"/>
        <v>0</v>
      </c>
    </row>
    <row r="310" spans="1:27" ht="12.75" customHeight="1" x14ac:dyDescent="0.25">
      <c r="A310" s="82" t="s">
        <v>690</v>
      </c>
      <c r="B310" s="92" t="s">
        <v>691</v>
      </c>
      <c r="C310" s="84" t="s">
        <v>693</v>
      </c>
      <c r="D310" s="70" t="s">
        <v>694</v>
      </c>
      <c r="E310" s="85" t="s">
        <v>698</v>
      </c>
      <c r="F310" s="72" t="s">
        <v>125</v>
      </c>
      <c r="G310" s="73">
        <v>33</v>
      </c>
      <c r="H310" s="40"/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  <c r="Q310" s="74">
        <v>0</v>
      </c>
      <c r="R310" s="74">
        <v>0</v>
      </c>
      <c r="S310" s="74">
        <v>0</v>
      </c>
      <c r="T310" s="74">
        <v>0</v>
      </c>
      <c r="U310" s="74">
        <v>0</v>
      </c>
      <c r="V310" s="74">
        <v>0</v>
      </c>
      <c r="W310" s="74">
        <v>0</v>
      </c>
      <c r="X310" s="74">
        <v>0</v>
      </c>
      <c r="Y310" s="74">
        <v>0</v>
      </c>
      <c r="Z310" s="46">
        <v>0</v>
      </c>
      <c r="AA310" s="47">
        <f t="shared" si="19"/>
        <v>0</v>
      </c>
    </row>
    <row r="311" spans="1:27" ht="12.75" customHeight="1" x14ac:dyDescent="0.25">
      <c r="A311" s="54" t="s">
        <v>699</v>
      </c>
      <c r="B311" s="55" t="s">
        <v>700</v>
      </c>
      <c r="C311" s="56" t="s">
        <v>699</v>
      </c>
      <c r="D311" s="57" t="s">
        <v>700</v>
      </c>
      <c r="E311" s="81" t="s">
        <v>701</v>
      </c>
      <c r="F311" s="59" t="s">
        <v>612</v>
      </c>
      <c r="G311" s="60">
        <v>34</v>
      </c>
      <c r="H311" s="16"/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6">
        <v>0</v>
      </c>
      <c r="AA311" s="47">
        <f t="shared" si="19"/>
        <v>0</v>
      </c>
    </row>
    <row r="312" spans="1:27" ht="12.75" customHeight="1" x14ac:dyDescent="0.25">
      <c r="A312" s="54" t="s">
        <v>702</v>
      </c>
      <c r="B312" s="55" t="s">
        <v>703</v>
      </c>
      <c r="C312" s="56" t="s">
        <v>702</v>
      </c>
      <c r="D312" s="57" t="s">
        <v>704</v>
      </c>
      <c r="E312" s="81" t="s">
        <v>705</v>
      </c>
      <c r="F312" s="59" t="s">
        <v>612</v>
      </c>
      <c r="G312" s="60">
        <v>34</v>
      </c>
      <c r="H312" s="16"/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  <c r="Z312" s="46">
        <v>0</v>
      </c>
      <c r="AA312" s="47">
        <f t="shared" si="19"/>
        <v>0</v>
      </c>
    </row>
    <row r="313" spans="1:27" ht="12.75" customHeight="1" x14ac:dyDescent="0.25">
      <c r="A313" s="54" t="s">
        <v>706</v>
      </c>
      <c r="B313" s="55" t="s">
        <v>707</v>
      </c>
      <c r="C313" s="56" t="s">
        <v>706</v>
      </c>
      <c r="D313" s="57" t="s">
        <v>707</v>
      </c>
      <c r="E313" s="81" t="s">
        <v>708</v>
      </c>
      <c r="F313" s="59" t="s">
        <v>612</v>
      </c>
      <c r="G313" s="60">
        <v>34</v>
      </c>
      <c r="H313" s="16"/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6">
        <v>0</v>
      </c>
      <c r="AA313" s="47">
        <f t="shared" si="19"/>
        <v>0</v>
      </c>
    </row>
    <row r="314" spans="1:27" ht="12.75" customHeight="1" x14ac:dyDescent="0.25">
      <c r="A314" s="54" t="s">
        <v>709</v>
      </c>
      <c r="B314" s="55" t="s">
        <v>710</v>
      </c>
      <c r="C314" s="56" t="s">
        <v>709</v>
      </c>
      <c r="D314" s="57" t="s">
        <v>710</v>
      </c>
      <c r="E314" s="81" t="s">
        <v>711</v>
      </c>
      <c r="F314" s="59" t="s">
        <v>612</v>
      </c>
      <c r="G314" s="60">
        <v>34</v>
      </c>
      <c r="H314" s="16"/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6">
        <v>0</v>
      </c>
      <c r="AA314" s="47">
        <f t="shared" si="19"/>
        <v>0</v>
      </c>
    </row>
    <row r="315" spans="1:27" ht="12.75" customHeight="1" x14ac:dyDescent="0.25">
      <c r="A315" s="54" t="s">
        <v>712</v>
      </c>
      <c r="B315" s="55" t="s">
        <v>713</v>
      </c>
      <c r="C315" s="56" t="s">
        <v>712</v>
      </c>
      <c r="D315" s="57" t="s">
        <v>713</v>
      </c>
      <c r="E315" s="81" t="s">
        <v>714</v>
      </c>
      <c r="F315" s="59" t="s">
        <v>612</v>
      </c>
      <c r="G315" s="60">
        <v>34</v>
      </c>
      <c r="H315" s="16"/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0</v>
      </c>
      <c r="T315" s="45">
        <v>0</v>
      </c>
      <c r="U315" s="45">
        <v>0</v>
      </c>
      <c r="V315" s="45">
        <v>0</v>
      </c>
      <c r="W315" s="45">
        <v>0</v>
      </c>
      <c r="X315" s="45">
        <v>0</v>
      </c>
      <c r="Y315" s="45">
        <v>0</v>
      </c>
      <c r="Z315" s="46">
        <v>0</v>
      </c>
      <c r="AA315" s="47">
        <f t="shared" si="19"/>
        <v>0</v>
      </c>
    </row>
    <row r="316" spans="1:27" ht="12.75" customHeight="1" x14ac:dyDescent="0.25">
      <c r="A316" s="54" t="s">
        <v>715</v>
      </c>
      <c r="B316" s="55" t="s">
        <v>716</v>
      </c>
      <c r="C316" s="56" t="s">
        <v>715</v>
      </c>
      <c r="D316" s="57" t="s">
        <v>716</v>
      </c>
      <c r="E316" s="81" t="s">
        <v>717</v>
      </c>
      <c r="F316" s="59" t="s">
        <v>612</v>
      </c>
      <c r="G316" s="60">
        <v>34</v>
      </c>
      <c r="H316" s="16"/>
      <c r="I316" s="45">
        <v>0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  <c r="Z316" s="46">
        <v>0</v>
      </c>
      <c r="AA316" s="47">
        <f t="shared" si="19"/>
        <v>0</v>
      </c>
    </row>
    <row r="317" spans="1:27" ht="12.75" customHeight="1" x14ac:dyDescent="0.25">
      <c r="A317" s="54" t="s">
        <v>718</v>
      </c>
      <c r="B317" s="55" t="s">
        <v>719</v>
      </c>
      <c r="C317" s="56" t="s">
        <v>718</v>
      </c>
      <c r="D317" s="57" t="s">
        <v>719</v>
      </c>
      <c r="E317" s="81" t="s">
        <v>720</v>
      </c>
      <c r="F317" s="59" t="s">
        <v>612</v>
      </c>
      <c r="G317" s="60">
        <v>34</v>
      </c>
      <c r="H317" s="16"/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  <c r="Z317" s="46">
        <v>0</v>
      </c>
      <c r="AA317" s="47">
        <f t="shared" si="19"/>
        <v>0</v>
      </c>
    </row>
    <row r="318" spans="1:27" ht="12.75" customHeight="1" x14ac:dyDescent="0.25">
      <c r="A318" s="82" t="s">
        <v>699</v>
      </c>
      <c r="B318" s="92" t="s">
        <v>700</v>
      </c>
      <c r="C318" s="84" t="s">
        <v>721</v>
      </c>
      <c r="D318" s="70" t="s">
        <v>722</v>
      </c>
      <c r="E318" s="85" t="s">
        <v>723</v>
      </c>
      <c r="F318" s="72" t="s">
        <v>612</v>
      </c>
      <c r="G318" s="73">
        <v>34</v>
      </c>
      <c r="H318" s="40"/>
      <c r="I318" s="74">
        <v>0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0</v>
      </c>
      <c r="P318" s="74">
        <v>0</v>
      </c>
      <c r="Q318" s="74">
        <v>0</v>
      </c>
      <c r="R318" s="74">
        <v>0</v>
      </c>
      <c r="S318" s="74">
        <v>0</v>
      </c>
      <c r="T318" s="74">
        <v>0</v>
      </c>
      <c r="U318" s="74">
        <v>0</v>
      </c>
      <c r="V318" s="74">
        <v>0</v>
      </c>
      <c r="W318" s="74">
        <v>0</v>
      </c>
      <c r="X318" s="74">
        <v>0</v>
      </c>
      <c r="Y318" s="74">
        <v>0</v>
      </c>
      <c r="Z318" s="46">
        <v>0</v>
      </c>
      <c r="AA318" s="47">
        <f t="shared" si="19"/>
        <v>0</v>
      </c>
    </row>
    <row r="319" spans="1:27" ht="12.75" customHeight="1" x14ac:dyDescent="0.25">
      <c r="A319" s="82" t="s">
        <v>702</v>
      </c>
      <c r="B319" s="92" t="s">
        <v>703</v>
      </c>
      <c r="C319" s="84" t="s">
        <v>721</v>
      </c>
      <c r="D319" s="70" t="s">
        <v>722</v>
      </c>
      <c r="E319" s="85" t="s">
        <v>724</v>
      </c>
      <c r="F319" s="72" t="s">
        <v>612</v>
      </c>
      <c r="G319" s="73">
        <v>34</v>
      </c>
      <c r="H319" s="40"/>
      <c r="I319" s="74">
        <v>0</v>
      </c>
      <c r="J319" s="74">
        <v>0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  <c r="Q319" s="74">
        <v>0</v>
      </c>
      <c r="R319" s="74">
        <v>0</v>
      </c>
      <c r="S319" s="74">
        <v>0</v>
      </c>
      <c r="T319" s="74">
        <v>0</v>
      </c>
      <c r="U319" s="74">
        <v>0</v>
      </c>
      <c r="V319" s="74">
        <v>0</v>
      </c>
      <c r="W319" s="74">
        <v>0</v>
      </c>
      <c r="X319" s="74">
        <v>0</v>
      </c>
      <c r="Y319" s="74">
        <v>0</v>
      </c>
      <c r="Z319" s="46">
        <v>0</v>
      </c>
      <c r="AA319" s="47">
        <f t="shared" si="19"/>
        <v>0</v>
      </c>
    </row>
    <row r="320" spans="1:27" ht="12.75" customHeight="1" x14ac:dyDescent="0.25">
      <c r="A320" s="82" t="s">
        <v>706</v>
      </c>
      <c r="B320" s="92" t="s">
        <v>707</v>
      </c>
      <c r="C320" s="84" t="s">
        <v>721</v>
      </c>
      <c r="D320" s="70" t="s">
        <v>722</v>
      </c>
      <c r="E320" s="85" t="s">
        <v>725</v>
      </c>
      <c r="F320" s="72" t="s">
        <v>612</v>
      </c>
      <c r="G320" s="73">
        <v>34</v>
      </c>
      <c r="H320" s="40"/>
      <c r="I320" s="74">
        <v>0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  <c r="Q320" s="74">
        <v>0</v>
      </c>
      <c r="R320" s="74">
        <v>0</v>
      </c>
      <c r="S320" s="74">
        <v>0</v>
      </c>
      <c r="T320" s="74">
        <v>0</v>
      </c>
      <c r="U320" s="74">
        <v>0</v>
      </c>
      <c r="V320" s="74">
        <v>0</v>
      </c>
      <c r="W320" s="74">
        <v>0</v>
      </c>
      <c r="X320" s="74">
        <v>0</v>
      </c>
      <c r="Y320" s="74">
        <v>0</v>
      </c>
      <c r="Z320" s="46">
        <v>0</v>
      </c>
      <c r="AA320" s="47">
        <f t="shared" si="19"/>
        <v>0</v>
      </c>
    </row>
    <row r="321" spans="1:27" ht="12.75" customHeight="1" x14ac:dyDescent="0.25">
      <c r="A321" s="82" t="s">
        <v>709</v>
      </c>
      <c r="B321" s="92" t="s">
        <v>710</v>
      </c>
      <c r="C321" s="84" t="s">
        <v>721</v>
      </c>
      <c r="D321" s="70" t="s">
        <v>722</v>
      </c>
      <c r="E321" s="85" t="s">
        <v>726</v>
      </c>
      <c r="F321" s="72" t="s">
        <v>612</v>
      </c>
      <c r="G321" s="73">
        <v>34</v>
      </c>
      <c r="H321" s="40"/>
      <c r="I321" s="74">
        <v>0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  <c r="Q321" s="74">
        <v>0</v>
      </c>
      <c r="R321" s="74">
        <v>0</v>
      </c>
      <c r="S321" s="74">
        <v>0</v>
      </c>
      <c r="T321" s="74">
        <v>0</v>
      </c>
      <c r="U321" s="74">
        <v>0</v>
      </c>
      <c r="V321" s="74">
        <v>0</v>
      </c>
      <c r="W321" s="74">
        <v>0</v>
      </c>
      <c r="X321" s="74">
        <v>0</v>
      </c>
      <c r="Y321" s="74">
        <v>0</v>
      </c>
      <c r="Z321" s="46">
        <v>0</v>
      </c>
      <c r="AA321" s="47">
        <f t="shared" si="19"/>
        <v>0</v>
      </c>
    </row>
    <row r="322" spans="1:27" ht="12.75" customHeight="1" x14ac:dyDescent="0.25">
      <c r="A322" s="82" t="s">
        <v>712</v>
      </c>
      <c r="B322" s="92" t="s">
        <v>713</v>
      </c>
      <c r="C322" s="84" t="s">
        <v>721</v>
      </c>
      <c r="D322" s="70" t="s">
        <v>722</v>
      </c>
      <c r="E322" s="85" t="s">
        <v>727</v>
      </c>
      <c r="F322" s="72" t="s">
        <v>612</v>
      </c>
      <c r="G322" s="73">
        <v>34</v>
      </c>
      <c r="H322" s="40"/>
      <c r="I322" s="74">
        <v>0</v>
      </c>
      <c r="J322" s="74">
        <v>0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  <c r="Q322" s="74">
        <v>0</v>
      </c>
      <c r="R322" s="74">
        <v>0</v>
      </c>
      <c r="S322" s="74">
        <v>0</v>
      </c>
      <c r="T322" s="74">
        <v>0</v>
      </c>
      <c r="U322" s="74">
        <v>0</v>
      </c>
      <c r="V322" s="74">
        <v>0</v>
      </c>
      <c r="W322" s="74">
        <v>0</v>
      </c>
      <c r="X322" s="74">
        <v>0</v>
      </c>
      <c r="Y322" s="74">
        <v>0</v>
      </c>
      <c r="Z322" s="46">
        <v>0</v>
      </c>
      <c r="AA322" s="47">
        <f t="shared" si="19"/>
        <v>0</v>
      </c>
    </row>
    <row r="323" spans="1:27" ht="12.75" customHeight="1" x14ac:dyDescent="0.25">
      <c r="A323" s="82" t="s">
        <v>715</v>
      </c>
      <c r="B323" s="92" t="s">
        <v>716</v>
      </c>
      <c r="C323" s="84" t="s">
        <v>721</v>
      </c>
      <c r="D323" s="70" t="s">
        <v>722</v>
      </c>
      <c r="E323" s="85" t="s">
        <v>728</v>
      </c>
      <c r="F323" s="72" t="s">
        <v>612</v>
      </c>
      <c r="G323" s="73">
        <v>34</v>
      </c>
      <c r="H323" s="40"/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  <c r="Q323" s="74">
        <v>0</v>
      </c>
      <c r="R323" s="74">
        <v>0</v>
      </c>
      <c r="S323" s="74">
        <v>0</v>
      </c>
      <c r="T323" s="74">
        <v>0</v>
      </c>
      <c r="U323" s="74">
        <v>0</v>
      </c>
      <c r="V323" s="74">
        <v>0</v>
      </c>
      <c r="W323" s="74">
        <v>0</v>
      </c>
      <c r="X323" s="74">
        <v>0</v>
      </c>
      <c r="Y323" s="74">
        <v>0</v>
      </c>
      <c r="Z323" s="46">
        <v>0</v>
      </c>
      <c r="AA323" s="47">
        <f t="shared" si="19"/>
        <v>0</v>
      </c>
    </row>
    <row r="324" spans="1:27" ht="12.75" customHeight="1" x14ac:dyDescent="0.25">
      <c r="A324" s="82" t="s">
        <v>718</v>
      </c>
      <c r="B324" s="92" t="s">
        <v>719</v>
      </c>
      <c r="C324" s="84" t="s">
        <v>721</v>
      </c>
      <c r="D324" s="70" t="s">
        <v>722</v>
      </c>
      <c r="E324" s="85" t="s">
        <v>729</v>
      </c>
      <c r="F324" s="72" t="s">
        <v>612</v>
      </c>
      <c r="G324" s="73">
        <v>34</v>
      </c>
      <c r="H324" s="40"/>
      <c r="I324" s="74">
        <v>0</v>
      </c>
      <c r="J324" s="74">
        <v>0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  <c r="Q324" s="74">
        <v>0</v>
      </c>
      <c r="R324" s="74">
        <v>0</v>
      </c>
      <c r="S324" s="74">
        <v>0</v>
      </c>
      <c r="T324" s="74">
        <v>0</v>
      </c>
      <c r="U324" s="74">
        <v>0</v>
      </c>
      <c r="V324" s="74">
        <v>0</v>
      </c>
      <c r="W324" s="74">
        <v>0</v>
      </c>
      <c r="X324" s="74">
        <v>0</v>
      </c>
      <c r="Y324" s="74">
        <v>0</v>
      </c>
      <c r="Z324" s="46">
        <v>0</v>
      </c>
      <c r="AA324" s="47">
        <f t="shared" si="19"/>
        <v>0</v>
      </c>
    </row>
    <row r="325" spans="1:27" ht="12.75" customHeight="1" x14ac:dyDescent="0.25">
      <c r="A325" s="82" t="s">
        <v>699</v>
      </c>
      <c r="B325" s="92" t="s">
        <v>700</v>
      </c>
      <c r="C325" s="69" t="s">
        <v>730</v>
      </c>
      <c r="D325" s="87" t="s">
        <v>731</v>
      </c>
      <c r="E325" s="88" t="str">
        <f t="shared" ref="E325:E331" si="20">C325&amp;A325</f>
        <v>U093T002</v>
      </c>
      <c r="F325" s="89" t="s">
        <v>612</v>
      </c>
      <c r="G325" s="90">
        <v>34</v>
      </c>
      <c r="H325" s="40"/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  <c r="R325" s="74">
        <v>0</v>
      </c>
      <c r="S325" s="74">
        <v>0</v>
      </c>
      <c r="T325" s="74">
        <v>0</v>
      </c>
      <c r="U325" s="74">
        <v>0</v>
      </c>
      <c r="V325" s="74">
        <v>0</v>
      </c>
      <c r="W325" s="74">
        <v>0</v>
      </c>
      <c r="X325" s="74">
        <v>0</v>
      </c>
      <c r="Y325" s="74">
        <v>0</v>
      </c>
      <c r="Z325" s="46">
        <v>0</v>
      </c>
      <c r="AA325" s="47">
        <f t="shared" si="19"/>
        <v>0</v>
      </c>
    </row>
    <row r="326" spans="1:27" ht="12.75" customHeight="1" x14ac:dyDescent="0.25">
      <c r="A326" s="82" t="s">
        <v>702</v>
      </c>
      <c r="B326" s="92" t="s">
        <v>703</v>
      </c>
      <c r="C326" s="69" t="s">
        <v>730</v>
      </c>
      <c r="D326" s="87" t="s">
        <v>731</v>
      </c>
      <c r="E326" s="88" t="str">
        <f t="shared" si="20"/>
        <v>U093T013</v>
      </c>
      <c r="F326" s="89" t="s">
        <v>612</v>
      </c>
      <c r="G326" s="90">
        <v>34</v>
      </c>
      <c r="H326" s="40"/>
      <c r="I326" s="74">
        <v>0</v>
      </c>
      <c r="J326" s="74">
        <v>1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  <c r="Q326" s="74">
        <v>0</v>
      </c>
      <c r="R326" s="74">
        <v>0</v>
      </c>
      <c r="S326" s="74">
        <v>0</v>
      </c>
      <c r="T326" s="74">
        <v>0</v>
      </c>
      <c r="U326" s="74">
        <v>0</v>
      </c>
      <c r="V326" s="74">
        <v>0</v>
      </c>
      <c r="W326" s="74">
        <v>0</v>
      </c>
      <c r="X326" s="74">
        <v>0</v>
      </c>
      <c r="Y326" s="74">
        <v>0</v>
      </c>
      <c r="Z326" s="46">
        <v>1</v>
      </c>
      <c r="AA326" s="47">
        <f t="shared" si="19"/>
        <v>1</v>
      </c>
    </row>
    <row r="327" spans="1:27" ht="12.75" customHeight="1" x14ac:dyDescent="0.25">
      <c r="A327" s="82" t="s">
        <v>706</v>
      </c>
      <c r="B327" s="92" t="s">
        <v>707</v>
      </c>
      <c r="C327" s="69" t="s">
        <v>730</v>
      </c>
      <c r="D327" s="87" t="s">
        <v>731</v>
      </c>
      <c r="E327" s="88" t="str">
        <f t="shared" si="20"/>
        <v>U093T034</v>
      </c>
      <c r="F327" s="89" t="s">
        <v>612</v>
      </c>
      <c r="G327" s="90">
        <v>34</v>
      </c>
      <c r="H327" s="40"/>
      <c r="I327" s="74">
        <v>0</v>
      </c>
      <c r="J327" s="74">
        <v>2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  <c r="Q327" s="74">
        <v>0</v>
      </c>
      <c r="R327" s="74">
        <v>0</v>
      </c>
      <c r="S327" s="74">
        <v>0</v>
      </c>
      <c r="T327" s="74">
        <v>0</v>
      </c>
      <c r="U327" s="74">
        <v>0</v>
      </c>
      <c r="V327" s="74">
        <v>0</v>
      </c>
      <c r="W327" s="74">
        <v>0</v>
      </c>
      <c r="X327" s="74">
        <v>0</v>
      </c>
      <c r="Y327" s="74">
        <v>0</v>
      </c>
      <c r="Z327" s="46">
        <v>2</v>
      </c>
      <c r="AA327" s="47">
        <f t="shared" si="19"/>
        <v>1</v>
      </c>
    </row>
    <row r="328" spans="1:27" ht="12.75" customHeight="1" x14ac:dyDescent="0.25">
      <c r="A328" s="82" t="s">
        <v>709</v>
      </c>
      <c r="B328" s="92" t="s">
        <v>710</v>
      </c>
      <c r="C328" s="69" t="s">
        <v>730</v>
      </c>
      <c r="D328" s="87" t="s">
        <v>731</v>
      </c>
      <c r="E328" s="88" t="str">
        <f t="shared" si="20"/>
        <v>U093T080</v>
      </c>
      <c r="F328" s="89" t="s">
        <v>612</v>
      </c>
      <c r="G328" s="90">
        <v>34</v>
      </c>
      <c r="H328" s="40"/>
      <c r="I328" s="74">
        <v>0</v>
      </c>
      <c r="J328" s="74">
        <v>0</v>
      </c>
      <c r="K328" s="74">
        <v>0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  <c r="Q328" s="74">
        <v>0</v>
      </c>
      <c r="R328" s="74">
        <v>0</v>
      </c>
      <c r="S328" s="74">
        <v>0</v>
      </c>
      <c r="T328" s="74">
        <v>0</v>
      </c>
      <c r="U328" s="74">
        <v>0</v>
      </c>
      <c r="V328" s="74">
        <v>0</v>
      </c>
      <c r="W328" s="74">
        <v>0</v>
      </c>
      <c r="X328" s="74">
        <v>0</v>
      </c>
      <c r="Y328" s="74">
        <v>0</v>
      </c>
      <c r="Z328" s="46">
        <v>0</v>
      </c>
      <c r="AA328" s="47">
        <f t="shared" si="19"/>
        <v>0</v>
      </c>
    </row>
    <row r="329" spans="1:27" ht="12.75" customHeight="1" x14ac:dyDescent="0.25">
      <c r="A329" s="82" t="s">
        <v>712</v>
      </c>
      <c r="B329" s="92" t="s">
        <v>713</v>
      </c>
      <c r="C329" s="69" t="s">
        <v>730</v>
      </c>
      <c r="D329" s="87" t="s">
        <v>731</v>
      </c>
      <c r="E329" s="88" t="str">
        <f t="shared" si="20"/>
        <v>U093T102</v>
      </c>
      <c r="F329" s="89" t="s">
        <v>612</v>
      </c>
      <c r="G329" s="90">
        <v>34</v>
      </c>
      <c r="H329" s="40"/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  <c r="Q329" s="74">
        <v>0</v>
      </c>
      <c r="R329" s="74">
        <v>0</v>
      </c>
      <c r="S329" s="74">
        <v>0</v>
      </c>
      <c r="T329" s="74">
        <v>0</v>
      </c>
      <c r="U329" s="74">
        <v>0</v>
      </c>
      <c r="V329" s="74">
        <v>0</v>
      </c>
      <c r="W329" s="74">
        <v>0</v>
      </c>
      <c r="X329" s="74">
        <v>0</v>
      </c>
      <c r="Y329" s="74">
        <v>0</v>
      </c>
      <c r="Z329" s="46">
        <v>0</v>
      </c>
      <c r="AA329" s="47">
        <f t="shared" si="19"/>
        <v>0</v>
      </c>
    </row>
    <row r="330" spans="1:27" ht="12.75" customHeight="1" x14ac:dyDescent="0.25">
      <c r="A330" s="82" t="s">
        <v>715</v>
      </c>
      <c r="B330" s="92" t="s">
        <v>716</v>
      </c>
      <c r="C330" s="69" t="s">
        <v>730</v>
      </c>
      <c r="D330" s="87" t="s">
        <v>731</v>
      </c>
      <c r="E330" s="88" t="str">
        <f t="shared" si="20"/>
        <v>U093T147</v>
      </c>
      <c r="F330" s="89" t="s">
        <v>612</v>
      </c>
      <c r="G330" s="90">
        <v>34</v>
      </c>
      <c r="H330" s="40"/>
      <c r="I330" s="74">
        <v>0</v>
      </c>
      <c r="J330" s="74">
        <v>1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  <c r="Q330" s="74">
        <v>0</v>
      </c>
      <c r="R330" s="74">
        <v>0</v>
      </c>
      <c r="S330" s="74">
        <v>0</v>
      </c>
      <c r="T330" s="74">
        <v>0</v>
      </c>
      <c r="U330" s="74">
        <v>0</v>
      </c>
      <c r="V330" s="74">
        <v>0</v>
      </c>
      <c r="W330" s="74">
        <v>0</v>
      </c>
      <c r="X330" s="74">
        <v>0</v>
      </c>
      <c r="Y330" s="74">
        <v>0</v>
      </c>
      <c r="Z330" s="46">
        <v>1</v>
      </c>
      <c r="AA330" s="47">
        <f t="shared" si="19"/>
        <v>1</v>
      </c>
    </row>
    <row r="331" spans="1:27" ht="12.75" customHeight="1" x14ac:dyDescent="0.25">
      <c r="A331" s="82" t="s">
        <v>718</v>
      </c>
      <c r="B331" s="92" t="s">
        <v>719</v>
      </c>
      <c r="C331" s="69" t="s">
        <v>730</v>
      </c>
      <c r="D331" s="87" t="s">
        <v>731</v>
      </c>
      <c r="E331" s="88" t="str">
        <f t="shared" si="20"/>
        <v>U093T235</v>
      </c>
      <c r="F331" s="89" t="s">
        <v>612</v>
      </c>
      <c r="G331" s="90">
        <v>34</v>
      </c>
      <c r="H331" s="40"/>
      <c r="I331" s="74">
        <v>0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  <c r="Q331" s="74">
        <v>0</v>
      </c>
      <c r="R331" s="74">
        <v>0</v>
      </c>
      <c r="S331" s="74">
        <v>0</v>
      </c>
      <c r="T331" s="74">
        <v>0</v>
      </c>
      <c r="U331" s="74">
        <v>0</v>
      </c>
      <c r="V331" s="74">
        <v>0</v>
      </c>
      <c r="W331" s="74">
        <v>0</v>
      </c>
      <c r="X331" s="74">
        <v>0</v>
      </c>
      <c r="Y331" s="74">
        <v>0</v>
      </c>
      <c r="Z331" s="46">
        <v>0</v>
      </c>
      <c r="AA331" s="47">
        <f t="shared" si="19"/>
        <v>0</v>
      </c>
    </row>
    <row r="332" spans="1:27" ht="12.75" customHeight="1" x14ac:dyDescent="0.25">
      <c r="A332" s="54" t="s">
        <v>732</v>
      </c>
      <c r="B332" s="55" t="s">
        <v>733</v>
      </c>
      <c r="C332" s="56" t="s">
        <v>732</v>
      </c>
      <c r="D332" s="57" t="s">
        <v>733</v>
      </c>
      <c r="E332" s="81" t="s">
        <v>734</v>
      </c>
      <c r="F332" s="59" t="s">
        <v>612</v>
      </c>
      <c r="G332" s="60">
        <v>35</v>
      </c>
      <c r="H332" s="16"/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  <c r="Z332" s="46">
        <v>0</v>
      </c>
      <c r="AA332" s="47">
        <f t="shared" si="19"/>
        <v>0</v>
      </c>
    </row>
    <row r="333" spans="1:27" ht="12.75" customHeight="1" x14ac:dyDescent="0.25">
      <c r="A333" s="54" t="s">
        <v>735</v>
      </c>
      <c r="B333" s="55" t="s">
        <v>736</v>
      </c>
      <c r="C333" s="56" t="s">
        <v>735</v>
      </c>
      <c r="D333" s="57" t="s">
        <v>736</v>
      </c>
      <c r="E333" s="81" t="s">
        <v>737</v>
      </c>
      <c r="F333" s="59" t="s">
        <v>612</v>
      </c>
      <c r="G333" s="60">
        <v>35</v>
      </c>
      <c r="H333" s="16"/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  <c r="Z333" s="46">
        <v>0</v>
      </c>
      <c r="AA333" s="47">
        <f t="shared" si="19"/>
        <v>0</v>
      </c>
    </row>
    <row r="334" spans="1:27" ht="12.75" customHeight="1" x14ac:dyDescent="0.25">
      <c r="A334" s="54" t="s">
        <v>738</v>
      </c>
      <c r="B334" s="55" t="s">
        <v>739</v>
      </c>
      <c r="C334" s="56" t="s">
        <v>738</v>
      </c>
      <c r="D334" s="57" t="s">
        <v>739</v>
      </c>
      <c r="E334" s="81" t="s">
        <v>740</v>
      </c>
      <c r="F334" s="59" t="s">
        <v>238</v>
      </c>
      <c r="G334" s="60">
        <v>35</v>
      </c>
      <c r="H334" s="16"/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  <c r="Z334" s="46">
        <v>0</v>
      </c>
      <c r="AA334" s="47">
        <f t="shared" si="19"/>
        <v>0</v>
      </c>
    </row>
    <row r="335" spans="1:27" ht="12.75" customHeight="1" x14ac:dyDescent="0.25">
      <c r="A335" s="54" t="s">
        <v>741</v>
      </c>
      <c r="B335" s="55" t="s">
        <v>742</v>
      </c>
      <c r="C335" s="56" t="s">
        <v>741</v>
      </c>
      <c r="D335" s="57" t="s">
        <v>742</v>
      </c>
      <c r="E335" s="81" t="s">
        <v>743</v>
      </c>
      <c r="F335" s="59" t="s">
        <v>238</v>
      </c>
      <c r="G335" s="60">
        <v>35</v>
      </c>
      <c r="H335" s="16"/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</v>
      </c>
      <c r="Z335" s="46">
        <v>0</v>
      </c>
      <c r="AA335" s="47">
        <f t="shared" si="19"/>
        <v>0</v>
      </c>
    </row>
    <row r="336" spans="1:27" ht="12.75" customHeight="1" x14ac:dyDescent="0.25">
      <c r="A336" s="54" t="s">
        <v>744</v>
      </c>
      <c r="B336" s="55" t="s">
        <v>745</v>
      </c>
      <c r="C336" s="56" t="s">
        <v>744</v>
      </c>
      <c r="D336" s="57" t="s">
        <v>745</v>
      </c>
      <c r="E336" s="81" t="s">
        <v>746</v>
      </c>
      <c r="F336" s="59" t="s">
        <v>474</v>
      </c>
      <c r="G336" s="60">
        <v>35</v>
      </c>
      <c r="H336" s="16"/>
      <c r="I336" s="45">
        <v>0</v>
      </c>
      <c r="J336" s="45">
        <v>3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  <c r="Z336" s="46">
        <v>3</v>
      </c>
      <c r="AA336" s="47">
        <f t="shared" si="19"/>
        <v>1</v>
      </c>
    </row>
    <row r="337" spans="1:27" ht="12.75" customHeight="1" x14ac:dyDescent="0.25">
      <c r="A337" s="54" t="s">
        <v>747</v>
      </c>
      <c r="B337" s="55" t="s">
        <v>748</v>
      </c>
      <c r="C337" s="56" t="s">
        <v>747</v>
      </c>
      <c r="D337" s="57" t="s">
        <v>748</v>
      </c>
      <c r="E337" s="81" t="s">
        <v>749</v>
      </c>
      <c r="F337" s="59" t="s">
        <v>242</v>
      </c>
      <c r="G337" s="60">
        <v>35</v>
      </c>
      <c r="H337" s="16"/>
      <c r="I337" s="45">
        <v>0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</v>
      </c>
      <c r="W337" s="45">
        <v>0</v>
      </c>
      <c r="X337" s="45">
        <v>0</v>
      </c>
      <c r="Y337" s="45">
        <v>0</v>
      </c>
      <c r="Z337" s="46">
        <v>0</v>
      </c>
      <c r="AA337" s="47">
        <f t="shared" ref="AA337:AA400" si="21">COUNTIF($I337:$Y337,"&lt;&gt;0")</f>
        <v>0</v>
      </c>
    </row>
    <row r="338" spans="1:27" ht="12.75" customHeight="1" x14ac:dyDescent="0.25">
      <c r="A338" s="82" t="s">
        <v>735</v>
      </c>
      <c r="B338" s="92" t="s">
        <v>736</v>
      </c>
      <c r="C338" s="84" t="s">
        <v>750</v>
      </c>
      <c r="D338" s="70" t="s">
        <v>751</v>
      </c>
      <c r="E338" s="85" t="s">
        <v>752</v>
      </c>
      <c r="F338" s="72" t="s">
        <v>612</v>
      </c>
      <c r="G338" s="73">
        <v>35</v>
      </c>
      <c r="H338" s="40"/>
      <c r="I338" s="74">
        <v>0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  <c r="Q338" s="74">
        <v>0</v>
      </c>
      <c r="R338" s="74">
        <v>0</v>
      </c>
      <c r="S338" s="74">
        <v>0</v>
      </c>
      <c r="T338" s="74">
        <v>0</v>
      </c>
      <c r="U338" s="74">
        <v>0</v>
      </c>
      <c r="V338" s="74">
        <v>0</v>
      </c>
      <c r="W338" s="74">
        <v>0</v>
      </c>
      <c r="X338" s="74">
        <v>0</v>
      </c>
      <c r="Y338" s="74">
        <v>0</v>
      </c>
      <c r="Z338" s="46">
        <v>0</v>
      </c>
      <c r="AA338" s="47">
        <f t="shared" si="21"/>
        <v>0</v>
      </c>
    </row>
    <row r="339" spans="1:27" ht="12.75" customHeight="1" x14ac:dyDescent="0.25">
      <c r="A339" s="82" t="s">
        <v>738</v>
      </c>
      <c r="B339" s="92" t="s">
        <v>739</v>
      </c>
      <c r="C339" s="84" t="s">
        <v>750</v>
      </c>
      <c r="D339" s="70" t="s">
        <v>751</v>
      </c>
      <c r="E339" s="85" t="s">
        <v>753</v>
      </c>
      <c r="F339" s="72" t="s">
        <v>238</v>
      </c>
      <c r="G339" s="73">
        <v>35</v>
      </c>
      <c r="H339" s="40"/>
      <c r="I339" s="74">
        <v>0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  <c r="Q339" s="74">
        <v>0</v>
      </c>
      <c r="R339" s="74">
        <v>0</v>
      </c>
      <c r="S339" s="74">
        <v>0</v>
      </c>
      <c r="T339" s="74">
        <v>0</v>
      </c>
      <c r="U339" s="74">
        <v>0</v>
      </c>
      <c r="V339" s="74">
        <v>0</v>
      </c>
      <c r="W339" s="74">
        <v>0</v>
      </c>
      <c r="X339" s="74">
        <v>0</v>
      </c>
      <c r="Y339" s="74">
        <v>0</v>
      </c>
      <c r="Z339" s="46">
        <v>0</v>
      </c>
      <c r="AA339" s="47">
        <f t="shared" si="21"/>
        <v>0</v>
      </c>
    </row>
    <row r="340" spans="1:27" ht="12.75" customHeight="1" x14ac:dyDescent="0.25">
      <c r="A340" s="82" t="s">
        <v>747</v>
      </c>
      <c r="B340" s="92" t="s">
        <v>748</v>
      </c>
      <c r="C340" s="84" t="s">
        <v>750</v>
      </c>
      <c r="D340" s="70" t="s">
        <v>751</v>
      </c>
      <c r="E340" s="85" t="s">
        <v>754</v>
      </c>
      <c r="F340" s="72" t="s">
        <v>242</v>
      </c>
      <c r="G340" s="73">
        <v>35</v>
      </c>
      <c r="H340" s="40"/>
      <c r="I340" s="74">
        <v>0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  <c r="Q340" s="74">
        <v>0</v>
      </c>
      <c r="R340" s="74">
        <v>0</v>
      </c>
      <c r="S340" s="74">
        <v>0</v>
      </c>
      <c r="T340" s="74">
        <v>0</v>
      </c>
      <c r="U340" s="74">
        <v>0</v>
      </c>
      <c r="V340" s="74">
        <v>0</v>
      </c>
      <c r="W340" s="74">
        <v>0</v>
      </c>
      <c r="X340" s="74">
        <v>0</v>
      </c>
      <c r="Y340" s="74">
        <v>0</v>
      </c>
      <c r="Z340" s="46">
        <v>0</v>
      </c>
      <c r="AA340" s="47">
        <f t="shared" si="21"/>
        <v>0</v>
      </c>
    </row>
    <row r="341" spans="1:27" ht="12.75" customHeight="1" x14ac:dyDescent="0.25">
      <c r="A341" s="82" t="s">
        <v>735</v>
      </c>
      <c r="B341" s="92" t="s">
        <v>736</v>
      </c>
      <c r="C341" s="69" t="s">
        <v>755</v>
      </c>
      <c r="D341" s="87" t="s">
        <v>756</v>
      </c>
      <c r="E341" s="88" t="str">
        <f>C341&amp;A341</f>
        <v>U094T086</v>
      </c>
      <c r="F341" s="89" t="s">
        <v>612</v>
      </c>
      <c r="G341" s="90">
        <v>35</v>
      </c>
      <c r="H341" s="40"/>
      <c r="I341" s="74">
        <v>0</v>
      </c>
      <c r="J341" s="74">
        <v>0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  <c r="Q341" s="74">
        <v>0</v>
      </c>
      <c r="R341" s="74">
        <v>0</v>
      </c>
      <c r="S341" s="74">
        <v>0</v>
      </c>
      <c r="T341" s="74">
        <v>0</v>
      </c>
      <c r="U341" s="74">
        <v>0</v>
      </c>
      <c r="V341" s="74">
        <v>0</v>
      </c>
      <c r="W341" s="74">
        <v>0</v>
      </c>
      <c r="X341" s="74">
        <v>0</v>
      </c>
      <c r="Y341" s="74">
        <v>0</v>
      </c>
      <c r="Z341" s="46">
        <v>0</v>
      </c>
      <c r="AA341" s="47">
        <f t="shared" si="21"/>
        <v>0</v>
      </c>
    </row>
    <row r="342" spans="1:27" ht="12.75" customHeight="1" x14ac:dyDescent="0.25">
      <c r="A342" s="82" t="s">
        <v>738</v>
      </c>
      <c r="B342" s="92" t="s">
        <v>739</v>
      </c>
      <c r="C342" s="69" t="s">
        <v>755</v>
      </c>
      <c r="D342" s="87" t="s">
        <v>756</v>
      </c>
      <c r="E342" s="88" t="str">
        <f>C342&amp;A342</f>
        <v>U094T092</v>
      </c>
      <c r="F342" s="89" t="s">
        <v>238</v>
      </c>
      <c r="G342" s="90">
        <v>35</v>
      </c>
      <c r="H342" s="40"/>
      <c r="I342" s="74">
        <v>0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  <c r="Q342" s="74">
        <v>0</v>
      </c>
      <c r="R342" s="74">
        <v>0</v>
      </c>
      <c r="S342" s="74">
        <v>0</v>
      </c>
      <c r="T342" s="74">
        <v>0</v>
      </c>
      <c r="U342" s="74">
        <v>0</v>
      </c>
      <c r="V342" s="74">
        <v>0</v>
      </c>
      <c r="W342" s="74">
        <v>0</v>
      </c>
      <c r="X342" s="74">
        <v>0</v>
      </c>
      <c r="Y342" s="74">
        <v>0</v>
      </c>
      <c r="Z342" s="46">
        <v>0</v>
      </c>
      <c r="AA342" s="47">
        <f t="shared" si="21"/>
        <v>0</v>
      </c>
    </row>
    <row r="343" spans="1:27" ht="12.75" customHeight="1" x14ac:dyDescent="0.25">
      <c r="A343" s="82" t="s">
        <v>741</v>
      </c>
      <c r="B343" s="92" t="s">
        <v>742</v>
      </c>
      <c r="C343" s="69" t="s">
        <v>755</v>
      </c>
      <c r="D343" s="87" t="s">
        <v>756</v>
      </c>
      <c r="E343" s="88" t="str">
        <f>C343&amp;A343</f>
        <v>U094T195</v>
      </c>
      <c r="F343" s="89" t="s">
        <v>238</v>
      </c>
      <c r="G343" s="90">
        <v>35</v>
      </c>
      <c r="H343" s="40"/>
      <c r="I343" s="74">
        <v>0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  <c r="O343" s="74">
        <v>0</v>
      </c>
      <c r="P343" s="74">
        <v>0</v>
      </c>
      <c r="Q343" s="74">
        <v>0</v>
      </c>
      <c r="R343" s="74">
        <v>0</v>
      </c>
      <c r="S343" s="74">
        <v>0</v>
      </c>
      <c r="T343" s="74">
        <v>0</v>
      </c>
      <c r="U343" s="74">
        <v>0</v>
      </c>
      <c r="V343" s="74">
        <v>0</v>
      </c>
      <c r="W343" s="74">
        <v>0</v>
      </c>
      <c r="X343" s="74">
        <v>0</v>
      </c>
      <c r="Y343" s="74">
        <v>0</v>
      </c>
      <c r="Z343" s="46">
        <v>0</v>
      </c>
      <c r="AA343" s="47">
        <f t="shared" si="21"/>
        <v>0</v>
      </c>
    </row>
    <row r="344" spans="1:27" ht="12.75" customHeight="1" x14ac:dyDescent="0.25">
      <c r="A344" s="82" t="s">
        <v>747</v>
      </c>
      <c r="B344" s="92" t="s">
        <v>748</v>
      </c>
      <c r="C344" s="69" t="s">
        <v>755</v>
      </c>
      <c r="D344" s="87" t="s">
        <v>756</v>
      </c>
      <c r="E344" s="88" t="str">
        <f>C344&amp;A344</f>
        <v>U094T251</v>
      </c>
      <c r="F344" s="89" t="s">
        <v>242</v>
      </c>
      <c r="G344" s="90">
        <v>35</v>
      </c>
      <c r="H344" s="40"/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  <c r="Q344" s="74">
        <v>0</v>
      </c>
      <c r="R344" s="74">
        <v>0</v>
      </c>
      <c r="S344" s="74">
        <v>0</v>
      </c>
      <c r="T344" s="74">
        <v>0</v>
      </c>
      <c r="U344" s="74">
        <v>0</v>
      </c>
      <c r="V344" s="74">
        <v>0</v>
      </c>
      <c r="W344" s="74">
        <v>0</v>
      </c>
      <c r="X344" s="74">
        <v>0</v>
      </c>
      <c r="Y344" s="74">
        <v>0</v>
      </c>
      <c r="Z344" s="46">
        <v>0</v>
      </c>
      <c r="AA344" s="47">
        <f t="shared" si="21"/>
        <v>0</v>
      </c>
    </row>
    <row r="345" spans="1:27" ht="12.75" customHeight="1" x14ac:dyDescent="0.25">
      <c r="A345" s="54" t="s">
        <v>757</v>
      </c>
      <c r="B345" s="55" t="s">
        <v>758</v>
      </c>
      <c r="C345" s="56" t="s">
        <v>757</v>
      </c>
      <c r="D345" s="57" t="s">
        <v>758</v>
      </c>
      <c r="E345" s="81" t="s">
        <v>759</v>
      </c>
      <c r="F345" s="59" t="s">
        <v>125</v>
      </c>
      <c r="G345" s="60">
        <v>36</v>
      </c>
      <c r="H345" s="16"/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5">
        <v>0</v>
      </c>
      <c r="S345" s="45">
        <v>0</v>
      </c>
      <c r="T345" s="45">
        <v>0</v>
      </c>
      <c r="U345" s="45">
        <v>0</v>
      </c>
      <c r="V345" s="45">
        <v>0</v>
      </c>
      <c r="W345" s="45">
        <v>0</v>
      </c>
      <c r="X345" s="45">
        <v>0</v>
      </c>
      <c r="Y345" s="45">
        <v>0</v>
      </c>
      <c r="Z345" s="46">
        <v>0</v>
      </c>
      <c r="AA345" s="47">
        <f t="shared" si="21"/>
        <v>0</v>
      </c>
    </row>
    <row r="346" spans="1:27" ht="12.75" customHeight="1" x14ac:dyDescent="0.25">
      <c r="A346" s="54" t="s">
        <v>760</v>
      </c>
      <c r="B346" s="55" t="s">
        <v>234</v>
      </c>
      <c r="C346" s="56" t="s">
        <v>760</v>
      </c>
      <c r="D346" s="57" t="s">
        <v>234</v>
      </c>
      <c r="E346" s="81" t="s">
        <v>761</v>
      </c>
      <c r="F346" s="59" t="s">
        <v>125</v>
      </c>
      <c r="G346" s="60">
        <v>36</v>
      </c>
      <c r="H346" s="16"/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5">
        <v>0</v>
      </c>
      <c r="S346" s="45">
        <v>0</v>
      </c>
      <c r="T346" s="45">
        <v>0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  <c r="Z346" s="46">
        <v>0</v>
      </c>
      <c r="AA346" s="47">
        <f t="shared" si="21"/>
        <v>0</v>
      </c>
    </row>
    <row r="347" spans="1:27" ht="12.75" customHeight="1" x14ac:dyDescent="0.25">
      <c r="A347" s="54" t="s">
        <v>762</v>
      </c>
      <c r="B347" s="55" t="s">
        <v>763</v>
      </c>
      <c r="C347" s="56" t="s">
        <v>762</v>
      </c>
      <c r="D347" s="57" t="s">
        <v>763</v>
      </c>
      <c r="E347" s="81" t="s">
        <v>764</v>
      </c>
      <c r="F347" s="59" t="s">
        <v>52</v>
      </c>
      <c r="G347" s="60">
        <v>36</v>
      </c>
      <c r="H347" s="16"/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0</v>
      </c>
      <c r="V347" s="45">
        <v>0</v>
      </c>
      <c r="W347" s="45">
        <v>0</v>
      </c>
      <c r="X347" s="45">
        <v>0</v>
      </c>
      <c r="Y347" s="45">
        <v>0</v>
      </c>
      <c r="Z347" s="46">
        <v>0</v>
      </c>
      <c r="AA347" s="47">
        <f t="shared" si="21"/>
        <v>0</v>
      </c>
    </row>
    <row r="348" spans="1:27" ht="12.75" customHeight="1" x14ac:dyDescent="0.25">
      <c r="A348" s="54" t="s">
        <v>765</v>
      </c>
      <c r="B348" s="55" t="s">
        <v>766</v>
      </c>
      <c r="C348" s="56" t="s">
        <v>765</v>
      </c>
      <c r="D348" s="57" t="s">
        <v>766</v>
      </c>
      <c r="E348" s="81" t="s">
        <v>767</v>
      </c>
      <c r="F348" s="59" t="s">
        <v>52</v>
      </c>
      <c r="G348" s="60">
        <v>36</v>
      </c>
      <c r="H348" s="16"/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6">
        <v>0</v>
      </c>
      <c r="AA348" s="47">
        <f t="shared" si="21"/>
        <v>0</v>
      </c>
    </row>
    <row r="349" spans="1:27" ht="12.75" customHeight="1" x14ac:dyDescent="0.25">
      <c r="A349" s="54" t="s">
        <v>768</v>
      </c>
      <c r="B349" s="55" t="s">
        <v>769</v>
      </c>
      <c r="C349" s="56" t="s">
        <v>768</v>
      </c>
      <c r="D349" s="57" t="s">
        <v>769</v>
      </c>
      <c r="E349" s="81" t="s">
        <v>770</v>
      </c>
      <c r="F349" s="59" t="s">
        <v>125</v>
      </c>
      <c r="G349" s="60">
        <v>36</v>
      </c>
      <c r="H349" s="16"/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6">
        <v>0</v>
      </c>
      <c r="AA349" s="47">
        <f t="shared" si="21"/>
        <v>0</v>
      </c>
    </row>
    <row r="350" spans="1:27" ht="12.75" customHeight="1" x14ac:dyDescent="0.25">
      <c r="A350" s="54" t="s">
        <v>771</v>
      </c>
      <c r="B350" s="55" t="s">
        <v>772</v>
      </c>
      <c r="C350" s="56" t="s">
        <v>771</v>
      </c>
      <c r="D350" s="57" t="s">
        <v>772</v>
      </c>
      <c r="E350" s="81" t="s">
        <v>773</v>
      </c>
      <c r="F350" s="59" t="s">
        <v>125</v>
      </c>
      <c r="G350" s="60">
        <v>36</v>
      </c>
      <c r="H350" s="16"/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0</v>
      </c>
      <c r="V350" s="45">
        <v>0</v>
      </c>
      <c r="W350" s="45">
        <v>0</v>
      </c>
      <c r="X350" s="45">
        <v>0</v>
      </c>
      <c r="Y350" s="45">
        <v>0</v>
      </c>
      <c r="Z350" s="46">
        <v>0</v>
      </c>
      <c r="AA350" s="47">
        <f t="shared" si="21"/>
        <v>0</v>
      </c>
    </row>
    <row r="351" spans="1:27" ht="12.75" customHeight="1" x14ac:dyDescent="0.25">
      <c r="A351" s="54" t="s">
        <v>774</v>
      </c>
      <c r="B351" s="55" t="s">
        <v>775</v>
      </c>
      <c r="C351" s="56" t="s">
        <v>774</v>
      </c>
      <c r="D351" s="57" t="s">
        <v>775</v>
      </c>
      <c r="E351" s="81" t="s">
        <v>776</v>
      </c>
      <c r="F351" s="59" t="s">
        <v>125</v>
      </c>
      <c r="G351" s="60">
        <v>36</v>
      </c>
      <c r="H351" s="16"/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  <c r="V351" s="45">
        <v>0</v>
      </c>
      <c r="W351" s="45">
        <v>0</v>
      </c>
      <c r="X351" s="45">
        <v>0</v>
      </c>
      <c r="Y351" s="45">
        <v>0</v>
      </c>
      <c r="Z351" s="46">
        <v>0</v>
      </c>
      <c r="AA351" s="47">
        <f t="shared" si="21"/>
        <v>0</v>
      </c>
    </row>
    <row r="352" spans="1:27" ht="12.75" customHeight="1" x14ac:dyDescent="0.25">
      <c r="A352" s="54" t="s">
        <v>777</v>
      </c>
      <c r="B352" s="55" t="s">
        <v>778</v>
      </c>
      <c r="C352" s="56" t="s">
        <v>777</v>
      </c>
      <c r="D352" s="57" t="s">
        <v>778</v>
      </c>
      <c r="E352" s="81" t="s">
        <v>779</v>
      </c>
      <c r="F352" s="59" t="s">
        <v>52</v>
      </c>
      <c r="G352" s="60">
        <v>36</v>
      </c>
      <c r="H352" s="16"/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0</v>
      </c>
      <c r="V352" s="45">
        <v>0</v>
      </c>
      <c r="W352" s="45">
        <v>0</v>
      </c>
      <c r="X352" s="45">
        <v>0</v>
      </c>
      <c r="Y352" s="45">
        <v>0</v>
      </c>
      <c r="Z352" s="46">
        <v>0</v>
      </c>
      <c r="AA352" s="47">
        <f t="shared" si="21"/>
        <v>0</v>
      </c>
    </row>
    <row r="353" spans="1:27" ht="12.75" customHeight="1" x14ac:dyDescent="0.25">
      <c r="A353" s="82" t="s">
        <v>760</v>
      </c>
      <c r="B353" s="92" t="s">
        <v>234</v>
      </c>
      <c r="C353" s="84" t="s">
        <v>780</v>
      </c>
      <c r="D353" s="70" t="s">
        <v>781</v>
      </c>
      <c r="E353" s="85" t="s">
        <v>782</v>
      </c>
      <c r="F353" s="72" t="s">
        <v>125</v>
      </c>
      <c r="G353" s="73">
        <v>36</v>
      </c>
      <c r="H353" s="40"/>
      <c r="I353" s="74">
        <v>0.5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  <c r="Q353" s="74">
        <v>0</v>
      </c>
      <c r="R353" s="74">
        <v>0</v>
      </c>
      <c r="S353" s="74">
        <v>0</v>
      </c>
      <c r="T353" s="74">
        <v>0</v>
      </c>
      <c r="U353" s="74">
        <v>0</v>
      </c>
      <c r="V353" s="74">
        <v>0</v>
      </c>
      <c r="W353" s="74">
        <v>0</v>
      </c>
      <c r="X353" s="74">
        <v>1</v>
      </c>
      <c r="Y353" s="74">
        <v>0</v>
      </c>
      <c r="Z353" s="46">
        <v>1.5</v>
      </c>
      <c r="AA353" s="47">
        <f t="shared" si="21"/>
        <v>2</v>
      </c>
    </row>
    <row r="354" spans="1:27" x14ac:dyDescent="0.25">
      <c r="A354" s="82" t="s">
        <v>768</v>
      </c>
      <c r="B354" s="92" t="s">
        <v>769</v>
      </c>
      <c r="C354" s="84" t="s">
        <v>780</v>
      </c>
      <c r="D354" s="70" t="s">
        <v>781</v>
      </c>
      <c r="E354" s="85" t="s">
        <v>783</v>
      </c>
      <c r="F354" s="72" t="s">
        <v>125</v>
      </c>
      <c r="G354" s="73">
        <v>36</v>
      </c>
      <c r="H354" s="40"/>
      <c r="I354" s="74">
        <v>0</v>
      </c>
      <c r="J354" s="74">
        <v>1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  <c r="Q354" s="74">
        <v>0</v>
      </c>
      <c r="R354" s="74">
        <v>0</v>
      </c>
      <c r="S354" s="74">
        <v>0</v>
      </c>
      <c r="T354" s="74">
        <v>0</v>
      </c>
      <c r="U354" s="74">
        <v>0</v>
      </c>
      <c r="V354" s="74">
        <v>0</v>
      </c>
      <c r="W354" s="74">
        <v>0</v>
      </c>
      <c r="X354" s="74">
        <v>0</v>
      </c>
      <c r="Y354" s="74">
        <v>0</v>
      </c>
      <c r="Z354" s="46">
        <v>1</v>
      </c>
      <c r="AA354" s="47">
        <f t="shared" si="21"/>
        <v>1</v>
      </c>
    </row>
    <row r="355" spans="1:27" x14ac:dyDescent="0.25">
      <c r="A355" s="82" t="s">
        <v>757</v>
      </c>
      <c r="B355" s="92" t="s">
        <v>758</v>
      </c>
      <c r="C355" s="84" t="s">
        <v>784</v>
      </c>
      <c r="D355" s="70" t="s">
        <v>785</v>
      </c>
      <c r="E355" s="85" t="s">
        <v>786</v>
      </c>
      <c r="F355" s="72" t="s">
        <v>125</v>
      </c>
      <c r="G355" s="73">
        <v>36</v>
      </c>
      <c r="H355" s="40"/>
      <c r="I355" s="74">
        <v>0</v>
      </c>
      <c r="J355" s="74">
        <v>1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  <c r="Q355" s="74">
        <v>0</v>
      </c>
      <c r="R355" s="74">
        <v>0</v>
      </c>
      <c r="S355" s="74">
        <v>0</v>
      </c>
      <c r="T355" s="74">
        <v>0</v>
      </c>
      <c r="U355" s="74">
        <v>0</v>
      </c>
      <c r="V355" s="74">
        <v>0</v>
      </c>
      <c r="W355" s="74">
        <v>0</v>
      </c>
      <c r="X355" s="74">
        <v>0</v>
      </c>
      <c r="Y355" s="74">
        <v>0</v>
      </c>
      <c r="Z355" s="46">
        <v>1</v>
      </c>
      <c r="AA355" s="47">
        <f t="shared" si="21"/>
        <v>1</v>
      </c>
    </row>
    <row r="356" spans="1:27" ht="12.75" customHeight="1" x14ac:dyDescent="0.25">
      <c r="A356" s="82" t="s">
        <v>762</v>
      </c>
      <c r="B356" s="92" t="s">
        <v>763</v>
      </c>
      <c r="C356" s="84" t="s">
        <v>784</v>
      </c>
      <c r="D356" s="70" t="s">
        <v>785</v>
      </c>
      <c r="E356" s="85" t="s">
        <v>787</v>
      </c>
      <c r="F356" s="72" t="s">
        <v>52</v>
      </c>
      <c r="G356" s="73">
        <v>36</v>
      </c>
      <c r="H356" s="40"/>
      <c r="I356" s="74">
        <v>0</v>
      </c>
      <c r="J356" s="74">
        <v>1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  <c r="Q356" s="74">
        <v>0</v>
      </c>
      <c r="R356" s="74">
        <v>0</v>
      </c>
      <c r="S356" s="74">
        <v>0</v>
      </c>
      <c r="T356" s="74">
        <v>0</v>
      </c>
      <c r="U356" s="74">
        <v>0</v>
      </c>
      <c r="V356" s="74">
        <v>0</v>
      </c>
      <c r="W356" s="74">
        <v>0</v>
      </c>
      <c r="X356" s="74">
        <v>0</v>
      </c>
      <c r="Y356" s="74">
        <v>0</v>
      </c>
      <c r="Z356" s="46">
        <v>1</v>
      </c>
      <c r="AA356" s="47">
        <f t="shared" si="21"/>
        <v>1</v>
      </c>
    </row>
    <row r="357" spans="1:27" ht="12.75" customHeight="1" x14ac:dyDescent="0.25">
      <c r="A357" s="82" t="s">
        <v>765</v>
      </c>
      <c r="B357" s="92" t="s">
        <v>766</v>
      </c>
      <c r="C357" s="84" t="s">
        <v>784</v>
      </c>
      <c r="D357" s="70" t="s">
        <v>785</v>
      </c>
      <c r="E357" s="85" t="s">
        <v>788</v>
      </c>
      <c r="F357" s="72" t="s">
        <v>52</v>
      </c>
      <c r="G357" s="73">
        <v>36</v>
      </c>
      <c r="H357" s="40"/>
      <c r="I357" s="74">
        <v>0</v>
      </c>
      <c r="J357" s="74">
        <v>0</v>
      </c>
      <c r="K357" s="74">
        <v>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  <c r="Q357" s="74">
        <v>0</v>
      </c>
      <c r="R357" s="74">
        <v>0</v>
      </c>
      <c r="S357" s="74">
        <v>0</v>
      </c>
      <c r="T357" s="74">
        <v>0</v>
      </c>
      <c r="U357" s="74">
        <v>0</v>
      </c>
      <c r="V357" s="74">
        <v>0</v>
      </c>
      <c r="W357" s="74">
        <v>0</v>
      </c>
      <c r="X357" s="74">
        <v>0</v>
      </c>
      <c r="Y357" s="74">
        <v>0</v>
      </c>
      <c r="Z357" s="46">
        <v>0</v>
      </c>
      <c r="AA357" s="47">
        <f t="shared" si="21"/>
        <v>0</v>
      </c>
    </row>
    <row r="358" spans="1:27" ht="12.75" customHeight="1" x14ac:dyDescent="0.25">
      <c r="A358" s="82" t="s">
        <v>771</v>
      </c>
      <c r="B358" s="92" t="s">
        <v>772</v>
      </c>
      <c r="C358" s="84" t="s">
        <v>784</v>
      </c>
      <c r="D358" s="70" t="s">
        <v>785</v>
      </c>
      <c r="E358" s="85" t="s">
        <v>789</v>
      </c>
      <c r="F358" s="72" t="s">
        <v>125</v>
      </c>
      <c r="G358" s="73">
        <v>36</v>
      </c>
      <c r="H358" s="40"/>
      <c r="I358" s="74">
        <v>0.5</v>
      </c>
      <c r="J358" s="74">
        <v>1</v>
      </c>
      <c r="K358" s="74">
        <v>0</v>
      </c>
      <c r="L358" s="74">
        <v>0</v>
      </c>
      <c r="M358" s="74">
        <v>0</v>
      </c>
      <c r="N358" s="74">
        <v>0</v>
      </c>
      <c r="O358" s="74">
        <v>0</v>
      </c>
      <c r="P358" s="74">
        <v>0</v>
      </c>
      <c r="Q358" s="74">
        <v>0</v>
      </c>
      <c r="R358" s="74">
        <v>0</v>
      </c>
      <c r="S358" s="74">
        <v>0</v>
      </c>
      <c r="T358" s="74">
        <v>0</v>
      </c>
      <c r="U358" s="74">
        <v>0</v>
      </c>
      <c r="V358" s="74">
        <v>0</v>
      </c>
      <c r="W358" s="74">
        <v>0</v>
      </c>
      <c r="X358" s="74">
        <v>0</v>
      </c>
      <c r="Y358" s="74">
        <v>0</v>
      </c>
      <c r="Z358" s="46">
        <v>1.5</v>
      </c>
      <c r="AA358" s="47">
        <f t="shared" si="21"/>
        <v>2</v>
      </c>
    </row>
    <row r="359" spans="1:27" ht="12.75" customHeight="1" x14ac:dyDescent="0.25">
      <c r="A359" s="82" t="s">
        <v>774</v>
      </c>
      <c r="B359" s="92" t="s">
        <v>775</v>
      </c>
      <c r="C359" s="84" t="s">
        <v>784</v>
      </c>
      <c r="D359" s="70" t="s">
        <v>785</v>
      </c>
      <c r="E359" s="85" t="s">
        <v>790</v>
      </c>
      <c r="F359" s="72" t="s">
        <v>125</v>
      </c>
      <c r="G359" s="73">
        <v>36</v>
      </c>
      <c r="H359" s="40"/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  <c r="Q359" s="74">
        <v>0</v>
      </c>
      <c r="R359" s="74">
        <v>0</v>
      </c>
      <c r="S359" s="74">
        <v>0</v>
      </c>
      <c r="T359" s="74">
        <v>0</v>
      </c>
      <c r="U359" s="74">
        <v>0</v>
      </c>
      <c r="V359" s="74">
        <v>0</v>
      </c>
      <c r="W359" s="74">
        <v>0</v>
      </c>
      <c r="X359" s="74">
        <v>0</v>
      </c>
      <c r="Y359" s="74">
        <v>0</v>
      </c>
      <c r="Z359" s="46">
        <v>0</v>
      </c>
      <c r="AA359" s="47">
        <f t="shared" si="21"/>
        <v>0</v>
      </c>
    </row>
    <row r="360" spans="1:27" ht="12.75" customHeight="1" x14ac:dyDescent="0.25">
      <c r="A360" s="82" t="s">
        <v>777</v>
      </c>
      <c r="B360" s="92" t="s">
        <v>778</v>
      </c>
      <c r="C360" s="84" t="s">
        <v>784</v>
      </c>
      <c r="D360" s="70" t="s">
        <v>785</v>
      </c>
      <c r="E360" s="85" t="s">
        <v>791</v>
      </c>
      <c r="F360" s="72" t="s">
        <v>52</v>
      </c>
      <c r="G360" s="73">
        <v>36</v>
      </c>
      <c r="H360" s="40"/>
      <c r="I360" s="74">
        <v>0</v>
      </c>
      <c r="J360" s="74">
        <v>0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  <c r="Q360" s="74">
        <v>0</v>
      </c>
      <c r="R360" s="74">
        <v>0</v>
      </c>
      <c r="S360" s="74">
        <v>0</v>
      </c>
      <c r="T360" s="74">
        <v>0</v>
      </c>
      <c r="U360" s="74">
        <v>0</v>
      </c>
      <c r="V360" s="74">
        <v>0</v>
      </c>
      <c r="W360" s="74">
        <v>0</v>
      </c>
      <c r="X360" s="74">
        <v>0</v>
      </c>
      <c r="Y360" s="74">
        <v>0</v>
      </c>
      <c r="Z360" s="46">
        <v>0</v>
      </c>
      <c r="AA360" s="47">
        <f t="shared" si="21"/>
        <v>0</v>
      </c>
    </row>
    <row r="361" spans="1:27" ht="12.75" customHeight="1" x14ac:dyDescent="0.25">
      <c r="A361" s="54" t="s">
        <v>792</v>
      </c>
      <c r="B361" s="55" t="s">
        <v>793</v>
      </c>
      <c r="C361" s="56" t="s">
        <v>792</v>
      </c>
      <c r="D361" s="57" t="s">
        <v>793</v>
      </c>
      <c r="E361" s="81" t="s">
        <v>794</v>
      </c>
      <c r="F361" s="59" t="s">
        <v>125</v>
      </c>
      <c r="G361" s="60">
        <v>40</v>
      </c>
      <c r="H361" s="16"/>
      <c r="I361" s="45">
        <v>0</v>
      </c>
      <c r="J361" s="45">
        <v>1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1</v>
      </c>
      <c r="Y361" s="45">
        <v>0</v>
      </c>
      <c r="Z361" s="46">
        <v>2</v>
      </c>
      <c r="AA361" s="47">
        <f t="shared" si="21"/>
        <v>2</v>
      </c>
    </row>
    <row r="362" spans="1:27" ht="12.75" customHeight="1" x14ac:dyDescent="0.25">
      <c r="A362" s="54" t="s">
        <v>795</v>
      </c>
      <c r="B362" s="55" t="s">
        <v>796</v>
      </c>
      <c r="C362" s="86" t="s">
        <v>795</v>
      </c>
      <c r="D362" s="57" t="s">
        <v>796</v>
      </c>
      <c r="E362" s="81" t="s">
        <v>797</v>
      </c>
      <c r="F362" s="59" t="s">
        <v>242</v>
      </c>
      <c r="G362" s="60">
        <v>42</v>
      </c>
      <c r="H362" s="16"/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6">
        <v>0</v>
      </c>
      <c r="AA362" s="47">
        <f t="shared" si="21"/>
        <v>0</v>
      </c>
    </row>
    <row r="363" spans="1:27" ht="12.75" customHeight="1" x14ac:dyDescent="0.25">
      <c r="A363" s="54" t="s">
        <v>798</v>
      </c>
      <c r="B363" s="55" t="s">
        <v>799</v>
      </c>
      <c r="C363" s="56" t="s">
        <v>798</v>
      </c>
      <c r="D363" s="57" t="s">
        <v>799</v>
      </c>
      <c r="E363" s="81" t="s">
        <v>800</v>
      </c>
      <c r="F363" s="59" t="s">
        <v>242</v>
      </c>
      <c r="G363" s="60">
        <v>42</v>
      </c>
      <c r="H363" s="16"/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6">
        <v>0</v>
      </c>
      <c r="AA363" s="47">
        <f t="shared" si="21"/>
        <v>0</v>
      </c>
    </row>
    <row r="364" spans="1:27" x14ac:dyDescent="0.25">
      <c r="A364" s="54" t="s">
        <v>801</v>
      </c>
      <c r="B364" s="55" t="s">
        <v>802</v>
      </c>
      <c r="C364" s="56" t="s">
        <v>801</v>
      </c>
      <c r="D364" s="57" t="s">
        <v>802</v>
      </c>
      <c r="E364" s="81" t="s">
        <v>803</v>
      </c>
      <c r="F364" s="59" t="s">
        <v>242</v>
      </c>
      <c r="G364" s="60">
        <v>42</v>
      </c>
      <c r="H364" s="16"/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0</v>
      </c>
      <c r="U364" s="45">
        <v>0</v>
      </c>
      <c r="V364" s="45">
        <v>0</v>
      </c>
      <c r="W364" s="45">
        <v>0</v>
      </c>
      <c r="X364" s="45">
        <v>0</v>
      </c>
      <c r="Y364" s="45">
        <v>0</v>
      </c>
      <c r="Z364" s="46">
        <v>0</v>
      </c>
      <c r="AA364" s="47">
        <f t="shared" si="21"/>
        <v>0</v>
      </c>
    </row>
    <row r="365" spans="1:27" x14ac:dyDescent="0.25">
      <c r="A365" s="54" t="s">
        <v>804</v>
      </c>
      <c r="B365" s="55" t="s">
        <v>805</v>
      </c>
      <c r="C365" s="56" t="s">
        <v>804</v>
      </c>
      <c r="D365" s="57" t="s">
        <v>805</v>
      </c>
      <c r="E365" s="81" t="s">
        <v>806</v>
      </c>
      <c r="F365" s="59" t="s">
        <v>242</v>
      </c>
      <c r="G365" s="60">
        <v>42</v>
      </c>
      <c r="H365" s="16"/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5">
        <v>0</v>
      </c>
      <c r="T365" s="45">
        <v>0</v>
      </c>
      <c r="U365" s="45">
        <v>0</v>
      </c>
      <c r="V365" s="45">
        <v>0</v>
      </c>
      <c r="W365" s="45">
        <v>0</v>
      </c>
      <c r="X365" s="45">
        <v>0</v>
      </c>
      <c r="Y365" s="45">
        <v>0</v>
      </c>
      <c r="Z365" s="46">
        <v>0</v>
      </c>
      <c r="AA365" s="47">
        <f t="shared" si="21"/>
        <v>0</v>
      </c>
    </row>
    <row r="366" spans="1:27" ht="12.75" customHeight="1" x14ac:dyDescent="0.25">
      <c r="A366" s="54" t="s">
        <v>807</v>
      </c>
      <c r="B366" s="55" t="s">
        <v>808</v>
      </c>
      <c r="C366" s="56" t="s">
        <v>807</v>
      </c>
      <c r="D366" s="57" t="s">
        <v>808</v>
      </c>
      <c r="E366" s="81" t="s">
        <v>809</v>
      </c>
      <c r="F366" s="59" t="s">
        <v>242</v>
      </c>
      <c r="G366" s="60">
        <v>42</v>
      </c>
      <c r="H366" s="16"/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0</v>
      </c>
      <c r="Z366" s="46">
        <v>0</v>
      </c>
      <c r="AA366" s="47">
        <f t="shared" si="21"/>
        <v>0</v>
      </c>
    </row>
    <row r="367" spans="1:27" ht="12.75" customHeight="1" x14ac:dyDescent="0.25">
      <c r="A367" s="54" t="s">
        <v>810</v>
      </c>
      <c r="B367" s="55" t="s">
        <v>811</v>
      </c>
      <c r="C367" s="86" t="s">
        <v>810</v>
      </c>
      <c r="D367" s="57" t="s">
        <v>811</v>
      </c>
      <c r="E367" s="81" t="s">
        <v>812</v>
      </c>
      <c r="F367" s="59" t="s">
        <v>242</v>
      </c>
      <c r="G367" s="60">
        <v>42</v>
      </c>
      <c r="H367" s="16"/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6">
        <v>0</v>
      </c>
      <c r="AA367" s="47">
        <f t="shared" si="21"/>
        <v>0</v>
      </c>
    </row>
    <row r="368" spans="1:27" ht="12.75" customHeight="1" x14ac:dyDescent="0.25">
      <c r="A368" s="82" t="s">
        <v>795</v>
      </c>
      <c r="B368" s="83" t="s">
        <v>796</v>
      </c>
      <c r="C368" s="84" t="s">
        <v>813</v>
      </c>
      <c r="D368" s="70" t="s">
        <v>814</v>
      </c>
      <c r="E368" s="85" t="s">
        <v>815</v>
      </c>
      <c r="F368" s="72" t="s">
        <v>242</v>
      </c>
      <c r="G368" s="73">
        <v>42</v>
      </c>
      <c r="H368" s="40"/>
      <c r="I368" s="74">
        <v>0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  <c r="Q368" s="74">
        <v>0</v>
      </c>
      <c r="R368" s="74">
        <v>0</v>
      </c>
      <c r="S368" s="74">
        <v>0</v>
      </c>
      <c r="T368" s="74">
        <v>0</v>
      </c>
      <c r="U368" s="74">
        <v>0</v>
      </c>
      <c r="V368" s="74">
        <v>0</v>
      </c>
      <c r="W368" s="74">
        <v>0</v>
      </c>
      <c r="X368" s="74">
        <v>0</v>
      </c>
      <c r="Y368" s="74">
        <v>0</v>
      </c>
      <c r="Z368" s="46">
        <v>0</v>
      </c>
      <c r="AA368" s="47">
        <f t="shared" si="21"/>
        <v>0</v>
      </c>
    </row>
    <row r="369" spans="1:27" ht="12.75" customHeight="1" x14ac:dyDescent="0.25">
      <c r="A369" s="82" t="s">
        <v>798</v>
      </c>
      <c r="B369" s="83" t="s">
        <v>799</v>
      </c>
      <c r="C369" s="84" t="s">
        <v>813</v>
      </c>
      <c r="D369" s="70" t="s">
        <v>814</v>
      </c>
      <c r="E369" s="85" t="s">
        <v>816</v>
      </c>
      <c r="F369" s="72" t="s">
        <v>242</v>
      </c>
      <c r="G369" s="73">
        <v>42</v>
      </c>
      <c r="H369" s="40"/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  <c r="Q369" s="74">
        <v>0</v>
      </c>
      <c r="R369" s="74">
        <v>0</v>
      </c>
      <c r="S369" s="74">
        <v>0</v>
      </c>
      <c r="T369" s="74">
        <v>0</v>
      </c>
      <c r="U369" s="74">
        <v>0</v>
      </c>
      <c r="V369" s="74">
        <v>0</v>
      </c>
      <c r="W369" s="74">
        <v>0</v>
      </c>
      <c r="X369" s="74">
        <v>0</v>
      </c>
      <c r="Y369" s="74">
        <v>0</v>
      </c>
      <c r="Z369" s="46">
        <v>0</v>
      </c>
      <c r="AA369" s="47">
        <f t="shared" si="21"/>
        <v>0</v>
      </c>
    </row>
    <row r="370" spans="1:27" ht="12.75" customHeight="1" x14ac:dyDescent="0.25">
      <c r="A370" s="82" t="s">
        <v>801</v>
      </c>
      <c r="B370" s="83" t="s">
        <v>802</v>
      </c>
      <c r="C370" s="84" t="s">
        <v>813</v>
      </c>
      <c r="D370" s="70" t="s">
        <v>814</v>
      </c>
      <c r="E370" s="85" t="s">
        <v>817</v>
      </c>
      <c r="F370" s="72" t="s">
        <v>242</v>
      </c>
      <c r="G370" s="73">
        <v>42</v>
      </c>
      <c r="H370" s="40"/>
      <c r="I370" s="74">
        <v>0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  <c r="Q370" s="74">
        <v>0</v>
      </c>
      <c r="R370" s="74">
        <v>0</v>
      </c>
      <c r="S370" s="74">
        <v>0</v>
      </c>
      <c r="T370" s="74">
        <v>0</v>
      </c>
      <c r="U370" s="74">
        <v>0</v>
      </c>
      <c r="V370" s="74">
        <v>0</v>
      </c>
      <c r="W370" s="74">
        <v>0</v>
      </c>
      <c r="X370" s="74">
        <v>0</v>
      </c>
      <c r="Y370" s="74">
        <v>0</v>
      </c>
      <c r="Z370" s="46">
        <v>0</v>
      </c>
      <c r="AA370" s="47">
        <f t="shared" si="21"/>
        <v>0</v>
      </c>
    </row>
    <row r="371" spans="1:27" ht="12.75" customHeight="1" x14ac:dyDescent="0.25">
      <c r="A371" s="82" t="s">
        <v>804</v>
      </c>
      <c r="B371" s="83" t="s">
        <v>805</v>
      </c>
      <c r="C371" s="84" t="s">
        <v>813</v>
      </c>
      <c r="D371" s="70" t="s">
        <v>814</v>
      </c>
      <c r="E371" s="85" t="s">
        <v>818</v>
      </c>
      <c r="F371" s="72" t="s">
        <v>242</v>
      </c>
      <c r="G371" s="73">
        <v>42</v>
      </c>
      <c r="H371" s="40"/>
      <c r="I371" s="74">
        <v>0</v>
      </c>
      <c r="J371" s="74">
        <v>0</v>
      </c>
      <c r="K371" s="74">
        <v>0</v>
      </c>
      <c r="L371" s="74">
        <v>0</v>
      </c>
      <c r="M371" s="74">
        <v>0</v>
      </c>
      <c r="N371" s="74">
        <v>0</v>
      </c>
      <c r="O371" s="74">
        <v>0</v>
      </c>
      <c r="P371" s="74">
        <v>0</v>
      </c>
      <c r="Q371" s="74">
        <v>0</v>
      </c>
      <c r="R371" s="74">
        <v>0</v>
      </c>
      <c r="S371" s="74">
        <v>0</v>
      </c>
      <c r="T371" s="74">
        <v>0</v>
      </c>
      <c r="U371" s="74">
        <v>0</v>
      </c>
      <c r="V371" s="74">
        <v>0</v>
      </c>
      <c r="W371" s="74">
        <v>0</v>
      </c>
      <c r="X371" s="74">
        <v>0</v>
      </c>
      <c r="Y371" s="74">
        <v>0</v>
      </c>
      <c r="Z371" s="46">
        <v>0</v>
      </c>
      <c r="AA371" s="47">
        <f t="shared" si="21"/>
        <v>0</v>
      </c>
    </row>
    <row r="372" spans="1:27" ht="12.75" customHeight="1" x14ac:dyDescent="0.25">
      <c r="A372" s="82" t="s">
        <v>807</v>
      </c>
      <c r="B372" s="83" t="s">
        <v>808</v>
      </c>
      <c r="C372" s="84" t="s">
        <v>813</v>
      </c>
      <c r="D372" s="70" t="s">
        <v>814</v>
      </c>
      <c r="E372" s="85" t="s">
        <v>819</v>
      </c>
      <c r="F372" s="72" t="s">
        <v>242</v>
      </c>
      <c r="G372" s="73">
        <v>42</v>
      </c>
      <c r="H372" s="40"/>
      <c r="I372" s="74">
        <v>0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  <c r="Q372" s="74">
        <v>0</v>
      </c>
      <c r="R372" s="74">
        <v>0</v>
      </c>
      <c r="S372" s="74">
        <v>0</v>
      </c>
      <c r="T372" s="74">
        <v>0</v>
      </c>
      <c r="U372" s="74">
        <v>0</v>
      </c>
      <c r="V372" s="74">
        <v>0</v>
      </c>
      <c r="W372" s="74">
        <v>0</v>
      </c>
      <c r="X372" s="74">
        <v>0</v>
      </c>
      <c r="Y372" s="74">
        <v>0</v>
      </c>
      <c r="Z372" s="46">
        <v>0</v>
      </c>
      <c r="AA372" s="47">
        <f t="shared" si="21"/>
        <v>0</v>
      </c>
    </row>
    <row r="373" spans="1:27" ht="12.75" customHeight="1" x14ac:dyDescent="0.25">
      <c r="A373" s="82" t="s">
        <v>810</v>
      </c>
      <c r="B373" s="83" t="s">
        <v>811</v>
      </c>
      <c r="C373" s="84" t="s">
        <v>813</v>
      </c>
      <c r="D373" s="70" t="s">
        <v>814</v>
      </c>
      <c r="E373" s="85" t="s">
        <v>820</v>
      </c>
      <c r="F373" s="72" t="s">
        <v>242</v>
      </c>
      <c r="G373" s="73">
        <v>42</v>
      </c>
      <c r="H373" s="40"/>
      <c r="I373" s="74">
        <v>0</v>
      </c>
      <c r="J373" s="74">
        <v>0</v>
      </c>
      <c r="K373" s="74">
        <v>0</v>
      </c>
      <c r="L373" s="74">
        <v>0</v>
      </c>
      <c r="M373" s="74">
        <v>0</v>
      </c>
      <c r="N373" s="74">
        <v>0</v>
      </c>
      <c r="O373" s="74">
        <v>0</v>
      </c>
      <c r="P373" s="74">
        <v>0</v>
      </c>
      <c r="Q373" s="74">
        <v>0</v>
      </c>
      <c r="R373" s="74">
        <v>0</v>
      </c>
      <c r="S373" s="74">
        <v>0</v>
      </c>
      <c r="T373" s="74">
        <v>0</v>
      </c>
      <c r="U373" s="74">
        <v>0</v>
      </c>
      <c r="V373" s="74">
        <v>0</v>
      </c>
      <c r="W373" s="74">
        <v>0</v>
      </c>
      <c r="X373" s="74">
        <v>0</v>
      </c>
      <c r="Y373" s="74">
        <v>0</v>
      </c>
      <c r="Z373" s="46">
        <v>0</v>
      </c>
      <c r="AA373" s="47">
        <f t="shared" si="21"/>
        <v>0</v>
      </c>
    </row>
    <row r="374" spans="1:27" ht="12.75" customHeight="1" x14ac:dyDescent="0.25">
      <c r="A374" s="54" t="s">
        <v>821</v>
      </c>
      <c r="B374" s="55" t="s">
        <v>822</v>
      </c>
      <c r="C374" s="56" t="s">
        <v>821</v>
      </c>
      <c r="D374" s="57" t="s">
        <v>822</v>
      </c>
      <c r="E374" s="58" t="s">
        <v>823</v>
      </c>
      <c r="F374" s="59" t="s">
        <v>190</v>
      </c>
      <c r="G374" s="60">
        <v>46</v>
      </c>
      <c r="H374" s="16"/>
      <c r="I374" s="45">
        <v>0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>
        <v>0</v>
      </c>
      <c r="R374" s="45">
        <v>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6">
        <v>0</v>
      </c>
      <c r="AA374" s="47">
        <f t="shared" si="21"/>
        <v>0</v>
      </c>
    </row>
    <row r="375" spans="1:27" ht="12.75" customHeight="1" x14ac:dyDescent="0.25">
      <c r="A375" s="54" t="s">
        <v>824</v>
      </c>
      <c r="B375" s="55" t="s">
        <v>825</v>
      </c>
      <c r="C375" s="56" t="s">
        <v>824</v>
      </c>
      <c r="D375" s="57" t="s">
        <v>825</v>
      </c>
      <c r="E375" s="58" t="s">
        <v>826</v>
      </c>
      <c r="F375" s="59" t="s">
        <v>190</v>
      </c>
      <c r="G375" s="60">
        <v>46</v>
      </c>
      <c r="H375" s="16"/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6">
        <v>0</v>
      </c>
      <c r="AA375" s="47">
        <f t="shared" si="21"/>
        <v>0</v>
      </c>
    </row>
    <row r="376" spans="1:27" ht="12.75" customHeight="1" x14ac:dyDescent="0.25">
      <c r="A376" s="54" t="s">
        <v>827</v>
      </c>
      <c r="B376" s="55" t="s">
        <v>828</v>
      </c>
      <c r="C376" s="56" t="s">
        <v>827</v>
      </c>
      <c r="D376" s="57" t="s">
        <v>828</v>
      </c>
      <c r="E376" s="81" t="s">
        <v>829</v>
      </c>
      <c r="F376" s="59" t="s">
        <v>190</v>
      </c>
      <c r="G376" s="60">
        <v>46</v>
      </c>
      <c r="H376" s="16"/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0</v>
      </c>
      <c r="Z376" s="46">
        <v>0</v>
      </c>
      <c r="AA376" s="47">
        <f t="shared" si="21"/>
        <v>0</v>
      </c>
    </row>
    <row r="377" spans="1:27" ht="12.75" customHeight="1" x14ac:dyDescent="0.25">
      <c r="A377" s="54" t="s">
        <v>830</v>
      </c>
      <c r="B377" s="55" t="s">
        <v>831</v>
      </c>
      <c r="C377" s="56" t="s">
        <v>830</v>
      </c>
      <c r="D377" s="57" t="s">
        <v>831</v>
      </c>
      <c r="E377" s="81" t="s">
        <v>832</v>
      </c>
      <c r="F377" s="59" t="s">
        <v>190</v>
      </c>
      <c r="G377" s="60">
        <v>46</v>
      </c>
      <c r="H377" s="16"/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5">
        <v>0</v>
      </c>
      <c r="S377" s="45">
        <v>0</v>
      </c>
      <c r="T377" s="45">
        <v>0</v>
      </c>
      <c r="U377" s="45">
        <v>0</v>
      </c>
      <c r="V377" s="45">
        <v>0</v>
      </c>
      <c r="W377" s="45">
        <v>0</v>
      </c>
      <c r="X377" s="45">
        <v>0</v>
      </c>
      <c r="Y377" s="45">
        <v>0</v>
      </c>
      <c r="Z377" s="46">
        <v>0</v>
      </c>
      <c r="AA377" s="47">
        <f t="shared" si="21"/>
        <v>0</v>
      </c>
    </row>
    <row r="378" spans="1:27" ht="12.75" customHeight="1" x14ac:dyDescent="0.25">
      <c r="A378" s="54" t="s">
        <v>833</v>
      </c>
      <c r="B378" s="55" t="s">
        <v>834</v>
      </c>
      <c r="C378" s="56" t="s">
        <v>833</v>
      </c>
      <c r="D378" s="57" t="s">
        <v>834</v>
      </c>
      <c r="E378" s="81" t="s">
        <v>835</v>
      </c>
      <c r="F378" s="59" t="s">
        <v>190</v>
      </c>
      <c r="G378" s="60">
        <v>46</v>
      </c>
      <c r="H378" s="16"/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>
        <v>0</v>
      </c>
      <c r="R378" s="45">
        <v>0</v>
      </c>
      <c r="S378" s="45">
        <v>0</v>
      </c>
      <c r="T378" s="45">
        <v>0</v>
      </c>
      <c r="U378" s="45">
        <v>0</v>
      </c>
      <c r="V378" s="45">
        <v>0</v>
      </c>
      <c r="W378" s="45">
        <v>0</v>
      </c>
      <c r="X378" s="45">
        <v>0</v>
      </c>
      <c r="Y378" s="45">
        <v>0</v>
      </c>
      <c r="Z378" s="46">
        <v>0</v>
      </c>
      <c r="AA378" s="47">
        <f t="shared" si="21"/>
        <v>0</v>
      </c>
    </row>
    <row r="379" spans="1:27" ht="12.75" customHeight="1" x14ac:dyDescent="0.25">
      <c r="A379" s="54" t="s">
        <v>836</v>
      </c>
      <c r="B379" s="55" t="s">
        <v>837</v>
      </c>
      <c r="C379" s="56" t="s">
        <v>836</v>
      </c>
      <c r="D379" s="57" t="s">
        <v>837</v>
      </c>
      <c r="E379" s="81" t="s">
        <v>838</v>
      </c>
      <c r="F379" s="59" t="s">
        <v>190</v>
      </c>
      <c r="G379" s="60">
        <v>46</v>
      </c>
      <c r="H379" s="16"/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45">
        <v>0</v>
      </c>
      <c r="T379" s="45">
        <v>0</v>
      </c>
      <c r="U379" s="45">
        <v>0</v>
      </c>
      <c r="V379" s="45">
        <v>0</v>
      </c>
      <c r="W379" s="45">
        <v>0</v>
      </c>
      <c r="X379" s="45">
        <v>0</v>
      </c>
      <c r="Y379" s="45">
        <v>0</v>
      </c>
      <c r="Z379" s="46">
        <v>0</v>
      </c>
      <c r="AA379" s="47">
        <f t="shared" si="21"/>
        <v>0</v>
      </c>
    </row>
    <row r="380" spans="1:27" ht="12.75" customHeight="1" x14ac:dyDescent="0.25">
      <c r="A380" s="54" t="s">
        <v>839</v>
      </c>
      <c r="B380" s="55" t="s">
        <v>840</v>
      </c>
      <c r="C380" s="56" t="s">
        <v>839</v>
      </c>
      <c r="D380" s="57" t="s">
        <v>840</v>
      </c>
      <c r="E380" s="81" t="s">
        <v>841</v>
      </c>
      <c r="F380" s="59" t="s">
        <v>190</v>
      </c>
      <c r="G380" s="60">
        <v>46</v>
      </c>
      <c r="H380" s="16"/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45">
        <v>0</v>
      </c>
      <c r="T380" s="45">
        <v>0</v>
      </c>
      <c r="U380" s="45">
        <v>0</v>
      </c>
      <c r="V380" s="45">
        <v>0</v>
      </c>
      <c r="W380" s="45">
        <v>0</v>
      </c>
      <c r="X380" s="45">
        <v>0</v>
      </c>
      <c r="Y380" s="45">
        <v>0</v>
      </c>
      <c r="Z380" s="46">
        <v>0</v>
      </c>
      <c r="AA380" s="47">
        <f t="shared" si="21"/>
        <v>0</v>
      </c>
    </row>
    <row r="381" spans="1:27" ht="12.75" customHeight="1" x14ac:dyDescent="0.25">
      <c r="A381" s="54" t="s">
        <v>842</v>
      </c>
      <c r="B381" s="55" t="s">
        <v>843</v>
      </c>
      <c r="C381" s="56" t="s">
        <v>842</v>
      </c>
      <c r="D381" s="57" t="s">
        <v>843</v>
      </c>
      <c r="E381" s="81" t="s">
        <v>844</v>
      </c>
      <c r="F381" s="59" t="s">
        <v>190</v>
      </c>
      <c r="G381" s="104">
        <v>46</v>
      </c>
      <c r="H381" s="16"/>
      <c r="I381" s="45">
        <v>0</v>
      </c>
      <c r="J381" s="45">
        <v>0</v>
      </c>
      <c r="K381" s="45">
        <v>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45">
        <v>0</v>
      </c>
      <c r="T381" s="45">
        <v>0</v>
      </c>
      <c r="U381" s="45">
        <v>0</v>
      </c>
      <c r="V381" s="45">
        <v>0</v>
      </c>
      <c r="W381" s="45">
        <v>0</v>
      </c>
      <c r="X381" s="45">
        <v>0</v>
      </c>
      <c r="Y381" s="45">
        <v>0</v>
      </c>
      <c r="Z381" s="46">
        <v>0</v>
      </c>
      <c r="AA381" s="47">
        <f t="shared" si="21"/>
        <v>0</v>
      </c>
    </row>
    <row r="382" spans="1:27" ht="12.75" customHeight="1" x14ac:dyDescent="0.25">
      <c r="A382" s="54" t="s">
        <v>845</v>
      </c>
      <c r="B382" s="55" t="s">
        <v>190</v>
      </c>
      <c r="C382" s="56" t="s">
        <v>845</v>
      </c>
      <c r="D382" s="57" t="s">
        <v>190</v>
      </c>
      <c r="E382" s="81" t="s">
        <v>846</v>
      </c>
      <c r="F382" s="59" t="s">
        <v>190</v>
      </c>
      <c r="G382" s="104">
        <v>46</v>
      </c>
      <c r="H382" s="16"/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5">
        <v>0</v>
      </c>
      <c r="S382" s="45">
        <v>0</v>
      </c>
      <c r="T382" s="45">
        <v>0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6">
        <v>0</v>
      </c>
      <c r="AA382" s="47">
        <f t="shared" si="21"/>
        <v>0</v>
      </c>
    </row>
    <row r="383" spans="1:27" ht="12.75" customHeight="1" x14ac:dyDescent="0.25">
      <c r="A383" s="82" t="s">
        <v>821</v>
      </c>
      <c r="B383" s="92" t="s">
        <v>822</v>
      </c>
      <c r="C383" s="69" t="s">
        <v>847</v>
      </c>
      <c r="D383" s="87" t="s">
        <v>848</v>
      </c>
      <c r="E383" s="85" t="str">
        <f t="shared" ref="E383:E393" si="22">C383&amp;A383</f>
        <v>U072AT033</v>
      </c>
      <c r="F383" s="72" t="s">
        <v>190</v>
      </c>
      <c r="G383" s="73">
        <v>46</v>
      </c>
      <c r="H383" s="16"/>
      <c r="I383" s="74">
        <v>0</v>
      </c>
      <c r="J383" s="74">
        <v>0</v>
      </c>
      <c r="K383" s="74">
        <v>0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  <c r="Q383" s="74">
        <v>0</v>
      </c>
      <c r="R383" s="74">
        <v>0</v>
      </c>
      <c r="S383" s="74">
        <v>0</v>
      </c>
      <c r="T383" s="74">
        <v>0</v>
      </c>
      <c r="U383" s="74">
        <v>0</v>
      </c>
      <c r="V383" s="74">
        <v>0</v>
      </c>
      <c r="W383" s="74">
        <v>0</v>
      </c>
      <c r="X383" s="74">
        <v>0</v>
      </c>
      <c r="Y383" s="74">
        <v>0</v>
      </c>
      <c r="Z383" s="46">
        <v>0</v>
      </c>
      <c r="AA383" s="47">
        <f t="shared" si="21"/>
        <v>0</v>
      </c>
    </row>
    <row r="384" spans="1:27" ht="12.75" customHeight="1" x14ac:dyDescent="0.25">
      <c r="A384" s="82" t="s">
        <v>827</v>
      </c>
      <c r="B384" s="92" t="s">
        <v>828</v>
      </c>
      <c r="C384" s="69" t="s">
        <v>847</v>
      </c>
      <c r="D384" s="87" t="s">
        <v>848</v>
      </c>
      <c r="E384" s="85" t="str">
        <f t="shared" si="22"/>
        <v>U072AT104</v>
      </c>
      <c r="F384" s="72" t="s">
        <v>190</v>
      </c>
      <c r="G384" s="73">
        <v>46</v>
      </c>
      <c r="H384" s="16"/>
      <c r="I384" s="74">
        <v>0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  <c r="Q384" s="74">
        <v>0</v>
      </c>
      <c r="R384" s="74">
        <v>0</v>
      </c>
      <c r="S384" s="74">
        <v>0</v>
      </c>
      <c r="T384" s="74">
        <v>0</v>
      </c>
      <c r="U384" s="74">
        <v>0</v>
      </c>
      <c r="V384" s="74">
        <v>0</v>
      </c>
      <c r="W384" s="74">
        <v>0</v>
      </c>
      <c r="X384" s="74">
        <v>0</v>
      </c>
      <c r="Y384" s="74">
        <v>0</v>
      </c>
      <c r="Z384" s="46">
        <v>0</v>
      </c>
      <c r="AA384" s="47">
        <f t="shared" si="21"/>
        <v>0</v>
      </c>
    </row>
    <row r="385" spans="1:27" ht="12.75" customHeight="1" x14ac:dyDescent="0.25">
      <c r="A385" s="82" t="s">
        <v>833</v>
      </c>
      <c r="B385" s="92" t="s">
        <v>834</v>
      </c>
      <c r="C385" s="69" t="s">
        <v>847</v>
      </c>
      <c r="D385" s="87" t="s">
        <v>848</v>
      </c>
      <c r="E385" s="85" t="str">
        <f t="shared" si="22"/>
        <v>U072AT137</v>
      </c>
      <c r="F385" s="72" t="s">
        <v>190</v>
      </c>
      <c r="G385" s="73">
        <v>46</v>
      </c>
      <c r="H385" s="16"/>
      <c r="I385" s="74">
        <v>0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  <c r="Q385" s="74">
        <v>0</v>
      </c>
      <c r="R385" s="74">
        <v>0</v>
      </c>
      <c r="S385" s="74">
        <v>0</v>
      </c>
      <c r="T385" s="74">
        <v>0</v>
      </c>
      <c r="U385" s="74">
        <v>0</v>
      </c>
      <c r="V385" s="74">
        <v>0</v>
      </c>
      <c r="W385" s="74">
        <v>0</v>
      </c>
      <c r="X385" s="74">
        <v>0</v>
      </c>
      <c r="Y385" s="74">
        <v>0</v>
      </c>
      <c r="Z385" s="46">
        <v>0</v>
      </c>
      <c r="AA385" s="47">
        <f t="shared" si="21"/>
        <v>0</v>
      </c>
    </row>
    <row r="386" spans="1:27" ht="12.75" customHeight="1" x14ac:dyDescent="0.25">
      <c r="A386" s="82" t="s">
        <v>839</v>
      </c>
      <c r="B386" s="92" t="s">
        <v>840</v>
      </c>
      <c r="C386" s="69" t="s">
        <v>847</v>
      </c>
      <c r="D386" s="87" t="s">
        <v>848</v>
      </c>
      <c r="E386" s="85" t="str">
        <f t="shared" si="22"/>
        <v>U072AT208</v>
      </c>
      <c r="F386" s="72" t="s">
        <v>190</v>
      </c>
      <c r="G386" s="73">
        <v>46</v>
      </c>
      <c r="H386" s="16"/>
      <c r="I386" s="74">
        <v>0</v>
      </c>
      <c r="J386" s="74">
        <v>0</v>
      </c>
      <c r="K386" s="74">
        <v>0</v>
      </c>
      <c r="L386" s="74">
        <v>0</v>
      </c>
      <c r="M386" s="74">
        <v>0</v>
      </c>
      <c r="N386" s="74">
        <v>0</v>
      </c>
      <c r="O386" s="74">
        <v>0</v>
      </c>
      <c r="P386" s="74">
        <v>0</v>
      </c>
      <c r="Q386" s="74">
        <v>0</v>
      </c>
      <c r="R386" s="74">
        <v>0</v>
      </c>
      <c r="S386" s="74">
        <v>0</v>
      </c>
      <c r="T386" s="74">
        <v>0</v>
      </c>
      <c r="U386" s="74">
        <v>0</v>
      </c>
      <c r="V386" s="74">
        <v>0</v>
      </c>
      <c r="W386" s="74">
        <v>0</v>
      </c>
      <c r="X386" s="74">
        <v>0</v>
      </c>
      <c r="Y386" s="74">
        <v>0</v>
      </c>
      <c r="Z386" s="46">
        <v>0</v>
      </c>
      <c r="AA386" s="47">
        <f t="shared" si="21"/>
        <v>0</v>
      </c>
    </row>
    <row r="387" spans="1:27" ht="12.75" customHeight="1" x14ac:dyDescent="0.25">
      <c r="A387" s="67" t="s">
        <v>821</v>
      </c>
      <c r="B387" s="68" t="s">
        <v>822</v>
      </c>
      <c r="C387" s="69" t="s">
        <v>849</v>
      </c>
      <c r="D387" s="87" t="s">
        <v>850</v>
      </c>
      <c r="E387" s="88" t="str">
        <f t="shared" si="22"/>
        <v>U072BT033</v>
      </c>
      <c r="F387" s="89" t="s">
        <v>190</v>
      </c>
      <c r="G387" s="90">
        <v>46</v>
      </c>
      <c r="H387" s="40"/>
      <c r="I387" s="74">
        <v>0</v>
      </c>
      <c r="J387" s="74">
        <v>0</v>
      </c>
      <c r="K387" s="74">
        <v>0</v>
      </c>
      <c r="L387" s="74">
        <v>0</v>
      </c>
      <c r="M387" s="74">
        <v>0</v>
      </c>
      <c r="N387" s="74">
        <v>0</v>
      </c>
      <c r="O387" s="74">
        <v>0</v>
      </c>
      <c r="P387" s="74">
        <v>0</v>
      </c>
      <c r="Q387" s="74">
        <v>0</v>
      </c>
      <c r="R387" s="74">
        <v>0</v>
      </c>
      <c r="S387" s="74">
        <v>0</v>
      </c>
      <c r="T387" s="74">
        <v>0</v>
      </c>
      <c r="U387" s="74">
        <v>0</v>
      </c>
      <c r="V387" s="74">
        <v>0</v>
      </c>
      <c r="W387" s="74">
        <v>0</v>
      </c>
      <c r="X387" s="74">
        <v>0</v>
      </c>
      <c r="Y387" s="74">
        <v>0</v>
      </c>
      <c r="Z387" s="46">
        <v>0</v>
      </c>
      <c r="AA387" s="47">
        <f t="shared" si="21"/>
        <v>0</v>
      </c>
    </row>
    <row r="388" spans="1:27" ht="12.75" customHeight="1" x14ac:dyDescent="0.25">
      <c r="A388" s="67" t="s">
        <v>827</v>
      </c>
      <c r="B388" s="68" t="s">
        <v>828</v>
      </c>
      <c r="C388" s="69" t="s">
        <v>849</v>
      </c>
      <c r="D388" s="87" t="s">
        <v>850</v>
      </c>
      <c r="E388" s="88" t="str">
        <f t="shared" si="22"/>
        <v>U072BT104</v>
      </c>
      <c r="F388" s="89" t="s">
        <v>190</v>
      </c>
      <c r="G388" s="90">
        <v>46</v>
      </c>
      <c r="H388" s="40"/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  <c r="Q388" s="74">
        <v>0</v>
      </c>
      <c r="R388" s="74">
        <v>0</v>
      </c>
      <c r="S388" s="74">
        <v>0</v>
      </c>
      <c r="T388" s="74">
        <v>0</v>
      </c>
      <c r="U388" s="74">
        <v>0</v>
      </c>
      <c r="V388" s="74">
        <v>0</v>
      </c>
      <c r="W388" s="74">
        <v>0</v>
      </c>
      <c r="X388" s="74">
        <v>0</v>
      </c>
      <c r="Y388" s="74">
        <v>0</v>
      </c>
      <c r="Z388" s="46">
        <v>0</v>
      </c>
      <c r="AA388" s="47">
        <f t="shared" si="21"/>
        <v>0</v>
      </c>
    </row>
    <row r="389" spans="1:27" ht="12.75" customHeight="1" x14ac:dyDescent="0.25">
      <c r="A389" s="67" t="s">
        <v>833</v>
      </c>
      <c r="B389" s="68" t="s">
        <v>834</v>
      </c>
      <c r="C389" s="69" t="s">
        <v>849</v>
      </c>
      <c r="D389" s="87" t="s">
        <v>850</v>
      </c>
      <c r="E389" s="88" t="str">
        <f t="shared" si="22"/>
        <v>U072BT137</v>
      </c>
      <c r="F389" s="89" t="s">
        <v>190</v>
      </c>
      <c r="G389" s="90">
        <v>46</v>
      </c>
      <c r="H389" s="40"/>
      <c r="I389" s="74">
        <v>0</v>
      </c>
      <c r="J389" s="74">
        <v>0</v>
      </c>
      <c r="K389" s="74">
        <v>0</v>
      </c>
      <c r="L389" s="74">
        <v>0</v>
      </c>
      <c r="M389" s="74">
        <v>0</v>
      </c>
      <c r="N389" s="74">
        <v>0</v>
      </c>
      <c r="O389" s="74">
        <v>0</v>
      </c>
      <c r="P389" s="74">
        <v>0</v>
      </c>
      <c r="Q389" s="74">
        <v>0</v>
      </c>
      <c r="R389" s="74">
        <v>0</v>
      </c>
      <c r="S389" s="74">
        <v>0</v>
      </c>
      <c r="T389" s="74">
        <v>0</v>
      </c>
      <c r="U389" s="74">
        <v>0</v>
      </c>
      <c r="V389" s="74">
        <v>0</v>
      </c>
      <c r="W389" s="74">
        <v>0</v>
      </c>
      <c r="X389" s="74">
        <v>0</v>
      </c>
      <c r="Y389" s="74">
        <v>0</v>
      </c>
      <c r="Z389" s="46">
        <v>0</v>
      </c>
      <c r="AA389" s="47">
        <f t="shared" si="21"/>
        <v>0</v>
      </c>
    </row>
    <row r="390" spans="1:27" ht="12.75" customHeight="1" x14ac:dyDescent="0.25">
      <c r="A390" s="67" t="s">
        <v>839</v>
      </c>
      <c r="B390" s="68" t="s">
        <v>840</v>
      </c>
      <c r="C390" s="69" t="s">
        <v>849</v>
      </c>
      <c r="D390" s="87" t="s">
        <v>850</v>
      </c>
      <c r="E390" s="88" t="str">
        <f t="shared" si="22"/>
        <v>U072BT208</v>
      </c>
      <c r="F390" s="89" t="s">
        <v>190</v>
      </c>
      <c r="G390" s="90">
        <v>46</v>
      </c>
      <c r="H390" s="40"/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  <c r="Q390" s="74">
        <v>0</v>
      </c>
      <c r="R390" s="74">
        <v>0</v>
      </c>
      <c r="S390" s="74">
        <v>0</v>
      </c>
      <c r="T390" s="74">
        <v>0</v>
      </c>
      <c r="U390" s="74">
        <v>0</v>
      </c>
      <c r="V390" s="74">
        <v>0</v>
      </c>
      <c r="W390" s="74">
        <v>0</v>
      </c>
      <c r="X390" s="74">
        <v>0</v>
      </c>
      <c r="Y390" s="74">
        <v>0</v>
      </c>
      <c r="Z390" s="46">
        <v>0</v>
      </c>
      <c r="AA390" s="47">
        <f t="shared" si="21"/>
        <v>0</v>
      </c>
    </row>
    <row r="391" spans="1:27" ht="12.75" customHeight="1" x14ac:dyDescent="0.25">
      <c r="A391" s="67" t="s">
        <v>845</v>
      </c>
      <c r="B391" s="68" t="s">
        <v>190</v>
      </c>
      <c r="C391" s="69" t="s">
        <v>849</v>
      </c>
      <c r="D391" s="87" t="s">
        <v>850</v>
      </c>
      <c r="E391" s="88" t="str">
        <f t="shared" si="22"/>
        <v>U072BT246</v>
      </c>
      <c r="F391" s="89" t="s">
        <v>190</v>
      </c>
      <c r="G391" s="90">
        <v>46</v>
      </c>
      <c r="H391" s="40"/>
      <c r="I391" s="74">
        <v>0</v>
      </c>
      <c r="J391" s="74">
        <v>0</v>
      </c>
      <c r="K391" s="74">
        <v>0</v>
      </c>
      <c r="L391" s="74">
        <v>0</v>
      </c>
      <c r="M391" s="74">
        <v>0</v>
      </c>
      <c r="N391" s="74">
        <v>0</v>
      </c>
      <c r="O391" s="74">
        <v>0</v>
      </c>
      <c r="P391" s="74">
        <v>0</v>
      </c>
      <c r="Q391" s="74">
        <v>0</v>
      </c>
      <c r="R391" s="74">
        <v>0</v>
      </c>
      <c r="S391" s="74">
        <v>0</v>
      </c>
      <c r="T391" s="74">
        <v>0</v>
      </c>
      <c r="U391" s="74">
        <v>0</v>
      </c>
      <c r="V391" s="74">
        <v>0</v>
      </c>
      <c r="W391" s="74">
        <v>0</v>
      </c>
      <c r="X391" s="74">
        <v>0</v>
      </c>
      <c r="Y391" s="74">
        <v>0</v>
      </c>
      <c r="Z391" s="46">
        <v>0</v>
      </c>
      <c r="AA391" s="47">
        <f t="shared" si="21"/>
        <v>0</v>
      </c>
    </row>
    <row r="392" spans="1:27" ht="12.75" customHeight="1" x14ac:dyDescent="0.25">
      <c r="A392" s="82" t="s">
        <v>824</v>
      </c>
      <c r="B392" s="92" t="s">
        <v>825</v>
      </c>
      <c r="C392" s="69" t="s">
        <v>851</v>
      </c>
      <c r="D392" s="87" t="s">
        <v>852</v>
      </c>
      <c r="E392" s="85" t="str">
        <f t="shared" si="22"/>
        <v>U073T060</v>
      </c>
      <c r="F392" s="72" t="s">
        <v>190</v>
      </c>
      <c r="G392" s="73">
        <v>46</v>
      </c>
      <c r="H392" s="40"/>
      <c r="I392" s="74">
        <v>0</v>
      </c>
      <c r="J392" s="74">
        <v>0</v>
      </c>
      <c r="K392" s="74">
        <v>0</v>
      </c>
      <c r="L392" s="74">
        <v>0</v>
      </c>
      <c r="M392" s="74">
        <v>0</v>
      </c>
      <c r="N392" s="74">
        <v>0</v>
      </c>
      <c r="O392" s="74">
        <v>0</v>
      </c>
      <c r="P392" s="74">
        <v>0</v>
      </c>
      <c r="Q392" s="74">
        <v>0</v>
      </c>
      <c r="R392" s="74">
        <v>0</v>
      </c>
      <c r="S392" s="74">
        <v>0</v>
      </c>
      <c r="T392" s="74">
        <v>0</v>
      </c>
      <c r="U392" s="74">
        <v>0</v>
      </c>
      <c r="V392" s="74">
        <v>0</v>
      </c>
      <c r="W392" s="74">
        <v>0</v>
      </c>
      <c r="X392" s="74">
        <v>0</v>
      </c>
      <c r="Y392" s="74">
        <v>0</v>
      </c>
      <c r="Z392" s="46">
        <v>0</v>
      </c>
      <c r="AA392" s="47">
        <f t="shared" si="21"/>
        <v>0</v>
      </c>
    </row>
    <row r="393" spans="1:27" ht="12.75" customHeight="1" x14ac:dyDescent="0.25">
      <c r="A393" s="82" t="s">
        <v>842</v>
      </c>
      <c r="B393" s="92" t="s">
        <v>843</v>
      </c>
      <c r="C393" s="69" t="s">
        <v>851</v>
      </c>
      <c r="D393" s="87" t="s">
        <v>852</v>
      </c>
      <c r="E393" s="85" t="str">
        <f t="shared" si="22"/>
        <v>U073T221</v>
      </c>
      <c r="F393" s="72" t="s">
        <v>190</v>
      </c>
      <c r="G393" s="73">
        <v>46</v>
      </c>
      <c r="H393" s="40"/>
      <c r="I393" s="74">
        <v>0</v>
      </c>
      <c r="J393" s="74">
        <v>0</v>
      </c>
      <c r="K393" s="74">
        <v>0</v>
      </c>
      <c r="L393" s="74">
        <v>0</v>
      </c>
      <c r="M393" s="74">
        <v>0</v>
      </c>
      <c r="N393" s="74">
        <v>0</v>
      </c>
      <c r="O393" s="74">
        <v>0</v>
      </c>
      <c r="P393" s="74">
        <v>0</v>
      </c>
      <c r="Q393" s="74">
        <v>0</v>
      </c>
      <c r="R393" s="74">
        <v>0</v>
      </c>
      <c r="S393" s="74">
        <v>0</v>
      </c>
      <c r="T393" s="74">
        <v>0</v>
      </c>
      <c r="U393" s="74">
        <v>0</v>
      </c>
      <c r="V393" s="74">
        <v>0</v>
      </c>
      <c r="W393" s="74">
        <v>0</v>
      </c>
      <c r="X393" s="74">
        <v>1</v>
      </c>
      <c r="Y393" s="74">
        <v>0</v>
      </c>
      <c r="Z393" s="46">
        <v>1</v>
      </c>
      <c r="AA393" s="47">
        <f t="shared" si="21"/>
        <v>1</v>
      </c>
    </row>
    <row r="394" spans="1:27" ht="12.75" customHeight="1" x14ac:dyDescent="0.25">
      <c r="A394" s="54" t="s">
        <v>853</v>
      </c>
      <c r="B394" s="55" t="s">
        <v>854</v>
      </c>
      <c r="C394" s="56" t="s">
        <v>853</v>
      </c>
      <c r="D394" s="57" t="s">
        <v>854</v>
      </c>
      <c r="E394" s="81" t="s">
        <v>855</v>
      </c>
      <c r="F394" s="59" t="s">
        <v>190</v>
      </c>
      <c r="G394" s="60">
        <v>47</v>
      </c>
      <c r="H394" s="16"/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45">
        <v>0</v>
      </c>
      <c r="T394" s="45">
        <v>0</v>
      </c>
      <c r="U394" s="45">
        <v>0</v>
      </c>
      <c r="V394" s="45">
        <v>0</v>
      </c>
      <c r="W394" s="45">
        <v>0</v>
      </c>
      <c r="X394" s="45">
        <v>0</v>
      </c>
      <c r="Y394" s="45">
        <v>0</v>
      </c>
      <c r="Z394" s="46">
        <v>0</v>
      </c>
      <c r="AA394" s="47">
        <f t="shared" si="21"/>
        <v>0</v>
      </c>
    </row>
    <row r="395" spans="1:27" ht="12.75" customHeight="1" x14ac:dyDescent="0.25">
      <c r="A395" s="54" t="s">
        <v>856</v>
      </c>
      <c r="B395" s="55" t="s">
        <v>857</v>
      </c>
      <c r="C395" s="56" t="s">
        <v>856</v>
      </c>
      <c r="D395" s="57" t="s">
        <v>857</v>
      </c>
      <c r="E395" s="81" t="s">
        <v>858</v>
      </c>
      <c r="F395" s="59" t="s">
        <v>190</v>
      </c>
      <c r="G395" s="60">
        <v>47</v>
      </c>
      <c r="H395" s="16"/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6">
        <v>0</v>
      </c>
      <c r="AA395" s="47">
        <f t="shared" si="21"/>
        <v>0</v>
      </c>
    </row>
    <row r="396" spans="1:27" ht="12.75" customHeight="1" x14ac:dyDescent="0.25">
      <c r="A396" s="54" t="s">
        <v>859</v>
      </c>
      <c r="B396" s="55" t="s">
        <v>860</v>
      </c>
      <c r="C396" s="56" t="s">
        <v>859</v>
      </c>
      <c r="D396" s="57" t="s">
        <v>860</v>
      </c>
      <c r="E396" s="81" t="s">
        <v>861</v>
      </c>
      <c r="F396" s="59" t="s">
        <v>190</v>
      </c>
      <c r="G396" s="60">
        <v>47</v>
      </c>
      <c r="H396" s="16"/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6">
        <v>0</v>
      </c>
      <c r="AA396" s="47">
        <f t="shared" si="21"/>
        <v>0</v>
      </c>
    </row>
    <row r="397" spans="1:27" ht="12.75" customHeight="1" x14ac:dyDescent="0.25">
      <c r="A397" s="54" t="s">
        <v>862</v>
      </c>
      <c r="B397" s="55" t="s">
        <v>863</v>
      </c>
      <c r="C397" s="56" t="s">
        <v>862</v>
      </c>
      <c r="D397" s="57" t="s">
        <v>863</v>
      </c>
      <c r="E397" s="81" t="s">
        <v>864</v>
      </c>
      <c r="F397" s="59" t="s">
        <v>190</v>
      </c>
      <c r="G397" s="60">
        <v>47</v>
      </c>
      <c r="H397" s="16"/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45">
        <v>0</v>
      </c>
      <c r="T397" s="45">
        <v>0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6">
        <v>0</v>
      </c>
      <c r="AA397" s="47">
        <f t="shared" si="21"/>
        <v>0</v>
      </c>
    </row>
    <row r="398" spans="1:27" ht="12.75" customHeight="1" x14ac:dyDescent="0.25">
      <c r="A398" s="82" t="s">
        <v>853</v>
      </c>
      <c r="B398" s="92" t="s">
        <v>854</v>
      </c>
      <c r="C398" s="84" t="s">
        <v>865</v>
      </c>
      <c r="D398" s="70" t="s">
        <v>866</v>
      </c>
      <c r="E398" s="85" t="s">
        <v>867</v>
      </c>
      <c r="F398" s="72" t="s">
        <v>190</v>
      </c>
      <c r="G398" s="73">
        <v>47</v>
      </c>
      <c r="H398" s="40"/>
      <c r="I398" s="74">
        <v>0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  <c r="Q398" s="74">
        <v>0</v>
      </c>
      <c r="R398" s="74">
        <v>0</v>
      </c>
      <c r="S398" s="74">
        <v>0</v>
      </c>
      <c r="T398" s="74">
        <v>0</v>
      </c>
      <c r="U398" s="74">
        <v>0</v>
      </c>
      <c r="V398" s="74">
        <v>0</v>
      </c>
      <c r="W398" s="74">
        <v>0</v>
      </c>
      <c r="X398" s="74">
        <v>0</v>
      </c>
      <c r="Y398" s="74">
        <v>0</v>
      </c>
      <c r="Z398" s="46">
        <v>0</v>
      </c>
      <c r="AA398" s="47">
        <f t="shared" si="21"/>
        <v>0</v>
      </c>
    </row>
    <row r="399" spans="1:27" ht="12.75" customHeight="1" x14ac:dyDescent="0.25">
      <c r="A399" s="82" t="s">
        <v>856</v>
      </c>
      <c r="B399" s="92" t="s">
        <v>857</v>
      </c>
      <c r="C399" s="84" t="s">
        <v>865</v>
      </c>
      <c r="D399" s="70" t="s">
        <v>866</v>
      </c>
      <c r="E399" s="85" t="s">
        <v>868</v>
      </c>
      <c r="F399" s="72" t="s">
        <v>190</v>
      </c>
      <c r="G399" s="73">
        <v>47</v>
      </c>
      <c r="H399" s="40"/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  <c r="Q399" s="74">
        <v>0</v>
      </c>
      <c r="R399" s="74">
        <v>0</v>
      </c>
      <c r="S399" s="74">
        <v>0</v>
      </c>
      <c r="T399" s="74">
        <v>0</v>
      </c>
      <c r="U399" s="74">
        <v>0</v>
      </c>
      <c r="V399" s="74">
        <v>0</v>
      </c>
      <c r="W399" s="74">
        <v>0</v>
      </c>
      <c r="X399" s="74">
        <v>0</v>
      </c>
      <c r="Y399" s="74">
        <v>0</v>
      </c>
      <c r="Z399" s="46">
        <v>0</v>
      </c>
      <c r="AA399" s="47">
        <f t="shared" si="21"/>
        <v>0</v>
      </c>
    </row>
    <row r="400" spans="1:27" ht="12.75" customHeight="1" x14ac:dyDescent="0.25">
      <c r="A400" s="82" t="s">
        <v>859</v>
      </c>
      <c r="B400" s="92" t="s">
        <v>860</v>
      </c>
      <c r="C400" s="84" t="s">
        <v>865</v>
      </c>
      <c r="D400" s="70" t="s">
        <v>866</v>
      </c>
      <c r="E400" s="85" t="s">
        <v>869</v>
      </c>
      <c r="F400" s="72" t="s">
        <v>190</v>
      </c>
      <c r="G400" s="73">
        <v>47</v>
      </c>
      <c r="H400" s="40"/>
      <c r="I400" s="74">
        <v>0</v>
      </c>
      <c r="J400" s="74">
        <v>0</v>
      </c>
      <c r="K400" s="74">
        <v>0</v>
      </c>
      <c r="L400" s="74">
        <v>0</v>
      </c>
      <c r="M400" s="74">
        <v>0</v>
      </c>
      <c r="N400" s="74">
        <v>0</v>
      </c>
      <c r="O400" s="74">
        <v>0</v>
      </c>
      <c r="P400" s="74">
        <v>0</v>
      </c>
      <c r="Q400" s="74">
        <v>0</v>
      </c>
      <c r="R400" s="74">
        <v>0</v>
      </c>
      <c r="S400" s="74">
        <v>0</v>
      </c>
      <c r="T400" s="74">
        <v>0</v>
      </c>
      <c r="U400" s="74">
        <v>0</v>
      </c>
      <c r="V400" s="74">
        <v>0</v>
      </c>
      <c r="W400" s="74">
        <v>0</v>
      </c>
      <c r="X400" s="74">
        <v>0</v>
      </c>
      <c r="Y400" s="74">
        <v>0</v>
      </c>
      <c r="Z400" s="46">
        <v>0</v>
      </c>
      <c r="AA400" s="47">
        <f t="shared" si="21"/>
        <v>0</v>
      </c>
    </row>
    <row r="401" spans="1:27" ht="12.75" customHeight="1" x14ac:dyDescent="0.25">
      <c r="A401" s="82" t="s">
        <v>862</v>
      </c>
      <c r="B401" s="92" t="s">
        <v>863</v>
      </c>
      <c r="C401" s="84" t="s">
        <v>865</v>
      </c>
      <c r="D401" s="70" t="s">
        <v>866</v>
      </c>
      <c r="E401" s="85" t="s">
        <v>870</v>
      </c>
      <c r="F401" s="72" t="s">
        <v>190</v>
      </c>
      <c r="G401" s="73">
        <v>47</v>
      </c>
      <c r="H401" s="40"/>
      <c r="I401" s="74">
        <v>0</v>
      </c>
      <c r="J401" s="74">
        <v>0</v>
      </c>
      <c r="K401" s="74">
        <v>0</v>
      </c>
      <c r="L401" s="74">
        <v>0</v>
      </c>
      <c r="M401" s="74">
        <v>0</v>
      </c>
      <c r="N401" s="74">
        <v>0</v>
      </c>
      <c r="O401" s="74">
        <v>0</v>
      </c>
      <c r="P401" s="74">
        <v>0</v>
      </c>
      <c r="Q401" s="74">
        <v>0</v>
      </c>
      <c r="R401" s="74">
        <v>0</v>
      </c>
      <c r="S401" s="74">
        <v>0</v>
      </c>
      <c r="T401" s="74">
        <v>0</v>
      </c>
      <c r="U401" s="74">
        <v>0</v>
      </c>
      <c r="V401" s="74">
        <v>0</v>
      </c>
      <c r="W401" s="74">
        <v>0</v>
      </c>
      <c r="X401" s="74">
        <v>0</v>
      </c>
      <c r="Y401" s="74">
        <v>0</v>
      </c>
      <c r="Z401" s="46">
        <v>0</v>
      </c>
      <c r="AA401" s="47">
        <f t="shared" ref="AA401:AA464" si="23">COUNTIF($I401:$Y401,"&lt;&gt;0")</f>
        <v>0</v>
      </c>
    </row>
    <row r="402" spans="1:27" ht="12.75" customHeight="1" x14ac:dyDescent="0.25">
      <c r="A402" s="82" t="s">
        <v>853</v>
      </c>
      <c r="B402" s="92" t="s">
        <v>854</v>
      </c>
      <c r="C402" s="69" t="s">
        <v>871</v>
      </c>
      <c r="D402" s="87" t="s">
        <v>872</v>
      </c>
      <c r="E402" s="88" t="str">
        <f>C402&amp;A402</f>
        <v>U095T006</v>
      </c>
      <c r="F402" s="89" t="s">
        <v>190</v>
      </c>
      <c r="G402" s="90">
        <v>47</v>
      </c>
      <c r="H402" s="40"/>
      <c r="I402" s="74">
        <v>0</v>
      </c>
      <c r="J402" s="74">
        <v>0</v>
      </c>
      <c r="K402" s="74">
        <v>0</v>
      </c>
      <c r="L402" s="74">
        <v>0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0</v>
      </c>
      <c r="S402" s="74">
        <v>0</v>
      </c>
      <c r="T402" s="74">
        <v>0</v>
      </c>
      <c r="U402" s="74">
        <v>0</v>
      </c>
      <c r="V402" s="74">
        <v>0</v>
      </c>
      <c r="W402" s="74">
        <v>0</v>
      </c>
      <c r="X402" s="74">
        <v>0</v>
      </c>
      <c r="Y402" s="74">
        <v>0</v>
      </c>
      <c r="Z402" s="46">
        <v>0</v>
      </c>
      <c r="AA402" s="47">
        <f t="shared" si="23"/>
        <v>0</v>
      </c>
    </row>
    <row r="403" spans="1:27" ht="12.75" customHeight="1" x14ac:dyDescent="0.25">
      <c r="A403" s="82" t="s">
        <v>856</v>
      </c>
      <c r="B403" s="92" t="s">
        <v>857</v>
      </c>
      <c r="C403" s="69" t="s">
        <v>871</v>
      </c>
      <c r="D403" s="87" t="s">
        <v>872</v>
      </c>
      <c r="E403" s="88" t="str">
        <f>C403&amp;A403</f>
        <v>U095T082</v>
      </c>
      <c r="F403" s="89" t="s">
        <v>190</v>
      </c>
      <c r="G403" s="90">
        <v>47</v>
      </c>
      <c r="H403" s="40"/>
      <c r="I403" s="74">
        <v>0</v>
      </c>
      <c r="J403" s="74">
        <v>0</v>
      </c>
      <c r="K403" s="74">
        <v>0</v>
      </c>
      <c r="L403" s="74">
        <v>0</v>
      </c>
      <c r="M403" s="74">
        <v>0</v>
      </c>
      <c r="N403" s="74">
        <v>0</v>
      </c>
      <c r="O403" s="74">
        <v>0</v>
      </c>
      <c r="P403" s="74">
        <v>0</v>
      </c>
      <c r="Q403" s="74">
        <v>0</v>
      </c>
      <c r="R403" s="74">
        <v>0</v>
      </c>
      <c r="S403" s="74">
        <v>0</v>
      </c>
      <c r="T403" s="74">
        <v>0</v>
      </c>
      <c r="U403" s="74">
        <v>0</v>
      </c>
      <c r="V403" s="74">
        <v>0</v>
      </c>
      <c r="W403" s="74">
        <v>0</v>
      </c>
      <c r="X403" s="74">
        <v>0</v>
      </c>
      <c r="Y403" s="74">
        <v>0</v>
      </c>
      <c r="Z403" s="46">
        <v>0</v>
      </c>
      <c r="AA403" s="47">
        <f t="shared" si="23"/>
        <v>0</v>
      </c>
    </row>
    <row r="404" spans="1:27" ht="12.75" customHeight="1" x14ac:dyDescent="0.25">
      <c r="A404" s="54" t="s">
        <v>873</v>
      </c>
      <c r="B404" s="55" t="s">
        <v>874</v>
      </c>
      <c r="C404" s="56" t="s">
        <v>873</v>
      </c>
      <c r="D404" s="57" t="s">
        <v>874</v>
      </c>
      <c r="E404" s="81" t="s">
        <v>875</v>
      </c>
      <c r="F404" s="59" t="s">
        <v>190</v>
      </c>
      <c r="G404" s="60">
        <v>48</v>
      </c>
      <c r="H404" s="16"/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>
        <v>0</v>
      </c>
      <c r="Y404" s="45">
        <v>0</v>
      </c>
      <c r="Z404" s="46">
        <v>0</v>
      </c>
      <c r="AA404" s="47">
        <f t="shared" si="23"/>
        <v>0</v>
      </c>
    </row>
    <row r="405" spans="1:27" ht="12.75" customHeight="1" x14ac:dyDescent="0.25">
      <c r="A405" s="54" t="s">
        <v>876</v>
      </c>
      <c r="B405" s="55" t="s">
        <v>877</v>
      </c>
      <c r="C405" s="56" t="s">
        <v>876</v>
      </c>
      <c r="D405" s="57" t="s">
        <v>877</v>
      </c>
      <c r="E405" s="81" t="s">
        <v>878</v>
      </c>
      <c r="F405" s="59" t="s">
        <v>190</v>
      </c>
      <c r="G405" s="60">
        <v>48</v>
      </c>
      <c r="H405" s="16"/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45">
        <v>0</v>
      </c>
      <c r="T405" s="45">
        <v>0</v>
      </c>
      <c r="U405" s="45">
        <v>0</v>
      </c>
      <c r="V405" s="45">
        <v>0</v>
      </c>
      <c r="W405" s="45">
        <v>0</v>
      </c>
      <c r="X405" s="45">
        <v>0</v>
      </c>
      <c r="Y405" s="45">
        <v>0</v>
      </c>
      <c r="Z405" s="46">
        <v>0</v>
      </c>
      <c r="AA405" s="47">
        <f t="shared" si="23"/>
        <v>0</v>
      </c>
    </row>
    <row r="406" spans="1:27" ht="12.75" customHeight="1" x14ac:dyDescent="0.25">
      <c r="A406" s="54" t="s">
        <v>879</v>
      </c>
      <c r="B406" s="55" t="s">
        <v>880</v>
      </c>
      <c r="C406" s="56" t="s">
        <v>879</v>
      </c>
      <c r="D406" s="57" t="s">
        <v>880</v>
      </c>
      <c r="E406" s="81" t="s">
        <v>881</v>
      </c>
      <c r="F406" s="59" t="s">
        <v>190</v>
      </c>
      <c r="G406" s="60">
        <v>48</v>
      </c>
      <c r="H406" s="16"/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6">
        <v>0</v>
      </c>
      <c r="AA406" s="47">
        <f t="shared" si="23"/>
        <v>0</v>
      </c>
    </row>
    <row r="407" spans="1:27" ht="12.75" customHeight="1" x14ac:dyDescent="0.25">
      <c r="A407" s="54" t="s">
        <v>882</v>
      </c>
      <c r="B407" s="55" t="s">
        <v>883</v>
      </c>
      <c r="C407" s="56" t="s">
        <v>882</v>
      </c>
      <c r="D407" s="57" t="s">
        <v>883</v>
      </c>
      <c r="E407" s="81" t="s">
        <v>884</v>
      </c>
      <c r="F407" s="59" t="s">
        <v>190</v>
      </c>
      <c r="G407" s="60">
        <v>48</v>
      </c>
      <c r="H407" s="16"/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  <c r="Z407" s="46">
        <v>0</v>
      </c>
      <c r="AA407" s="47">
        <f t="shared" si="23"/>
        <v>0</v>
      </c>
    </row>
    <row r="408" spans="1:27" x14ac:dyDescent="0.25">
      <c r="A408" s="54" t="s">
        <v>885</v>
      </c>
      <c r="B408" s="55" t="s">
        <v>886</v>
      </c>
      <c r="C408" s="56" t="s">
        <v>885</v>
      </c>
      <c r="D408" s="57" t="s">
        <v>886</v>
      </c>
      <c r="E408" s="81" t="s">
        <v>887</v>
      </c>
      <c r="F408" s="59" t="s">
        <v>190</v>
      </c>
      <c r="G408" s="60">
        <v>48</v>
      </c>
      <c r="H408" s="16"/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5">
        <v>0</v>
      </c>
      <c r="S408" s="45">
        <v>0</v>
      </c>
      <c r="T408" s="45">
        <v>0</v>
      </c>
      <c r="U408" s="45">
        <v>0</v>
      </c>
      <c r="V408" s="45">
        <v>0</v>
      </c>
      <c r="W408" s="45">
        <v>0</v>
      </c>
      <c r="X408" s="45">
        <v>0</v>
      </c>
      <c r="Y408" s="45">
        <v>0</v>
      </c>
      <c r="Z408" s="46">
        <v>0</v>
      </c>
      <c r="AA408" s="47">
        <f t="shared" si="23"/>
        <v>0</v>
      </c>
    </row>
    <row r="409" spans="1:27" ht="12.75" customHeight="1" x14ac:dyDescent="0.25">
      <c r="A409" s="82" t="s">
        <v>873</v>
      </c>
      <c r="B409" s="92" t="s">
        <v>874</v>
      </c>
      <c r="C409" s="69" t="s">
        <v>888</v>
      </c>
      <c r="D409" s="87" t="s">
        <v>889</v>
      </c>
      <c r="E409" s="88" t="str">
        <f>C409&amp;A409</f>
        <v>U096T027</v>
      </c>
      <c r="F409" s="89" t="s">
        <v>190</v>
      </c>
      <c r="G409" s="90">
        <v>48</v>
      </c>
      <c r="H409" s="40"/>
      <c r="I409" s="74">
        <v>0</v>
      </c>
      <c r="J409" s="74">
        <v>0</v>
      </c>
      <c r="K409" s="74">
        <v>0</v>
      </c>
      <c r="L409" s="74">
        <v>0</v>
      </c>
      <c r="M409" s="74">
        <v>0</v>
      </c>
      <c r="N409" s="74">
        <v>0</v>
      </c>
      <c r="O409" s="74">
        <v>0</v>
      </c>
      <c r="P409" s="74">
        <v>0</v>
      </c>
      <c r="Q409" s="74">
        <v>1</v>
      </c>
      <c r="R409" s="74">
        <v>0</v>
      </c>
      <c r="S409" s="74">
        <v>0</v>
      </c>
      <c r="T409" s="74">
        <v>0</v>
      </c>
      <c r="U409" s="74">
        <v>0</v>
      </c>
      <c r="V409" s="74">
        <v>0</v>
      </c>
      <c r="W409" s="74">
        <v>0</v>
      </c>
      <c r="X409" s="74">
        <v>0</v>
      </c>
      <c r="Y409" s="74">
        <v>0</v>
      </c>
      <c r="Z409" s="46">
        <v>1</v>
      </c>
      <c r="AA409" s="47">
        <f t="shared" si="23"/>
        <v>1</v>
      </c>
    </row>
    <row r="410" spans="1:27" ht="12.75" customHeight="1" x14ac:dyDescent="0.25">
      <c r="A410" s="82" t="s">
        <v>876</v>
      </c>
      <c r="B410" s="92" t="s">
        <v>877</v>
      </c>
      <c r="C410" s="69" t="s">
        <v>888</v>
      </c>
      <c r="D410" s="87" t="s">
        <v>889</v>
      </c>
      <c r="E410" s="88" t="str">
        <f>C410&amp;A410</f>
        <v>U096T061</v>
      </c>
      <c r="F410" s="89" t="s">
        <v>190</v>
      </c>
      <c r="G410" s="90">
        <v>48</v>
      </c>
      <c r="H410" s="40"/>
      <c r="I410" s="74">
        <v>0</v>
      </c>
      <c r="J410" s="74">
        <v>0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  <c r="Q410" s="74">
        <v>0</v>
      </c>
      <c r="R410" s="74">
        <v>0</v>
      </c>
      <c r="S410" s="74">
        <v>0</v>
      </c>
      <c r="T410" s="74">
        <v>0</v>
      </c>
      <c r="U410" s="74">
        <v>0</v>
      </c>
      <c r="V410" s="74">
        <v>0</v>
      </c>
      <c r="W410" s="74">
        <v>0</v>
      </c>
      <c r="X410" s="74">
        <v>0</v>
      </c>
      <c r="Y410" s="74">
        <v>0</v>
      </c>
      <c r="Z410" s="46">
        <v>0</v>
      </c>
      <c r="AA410" s="47">
        <f t="shared" si="23"/>
        <v>0</v>
      </c>
    </row>
    <row r="411" spans="1:27" x14ac:dyDescent="0.25">
      <c r="A411" s="82" t="s">
        <v>879</v>
      </c>
      <c r="B411" s="92" t="s">
        <v>880</v>
      </c>
      <c r="C411" s="69" t="s">
        <v>888</v>
      </c>
      <c r="D411" s="87" t="s">
        <v>889</v>
      </c>
      <c r="E411" s="88" t="str">
        <f>C411&amp;A411</f>
        <v>U096T089</v>
      </c>
      <c r="F411" s="89" t="s">
        <v>190</v>
      </c>
      <c r="G411" s="90">
        <v>48</v>
      </c>
      <c r="H411" s="40"/>
      <c r="I411" s="74">
        <v>0</v>
      </c>
      <c r="J411" s="74">
        <v>0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  <c r="Q411" s="74">
        <v>0</v>
      </c>
      <c r="R411" s="74">
        <v>0</v>
      </c>
      <c r="S411" s="74">
        <v>0</v>
      </c>
      <c r="T411" s="74">
        <v>0</v>
      </c>
      <c r="U411" s="74">
        <v>0</v>
      </c>
      <c r="V411" s="74">
        <v>0</v>
      </c>
      <c r="W411" s="74">
        <v>0</v>
      </c>
      <c r="X411" s="74">
        <v>0</v>
      </c>
      <c r="Y411" s="74">
        <v>0</v>
      </c>
      <c r="Z411" s="46">
        <v>0</v>
      </c>
      <c r="AA411" s="47">
        <f t="shared" si="23"/>
        <v>0</v>
      </c>
    </row>
    <row r="412" spans="1:27" x14ac:dyDescent="0.25">
      <c r="A412" s="82" t="s">
        <v>882</v>
      </c>
      <c r="B412" s="92" t="s">
        <v>883</v>
      </c>
      <c r="C412" s="69" t="s">
        <v>888</v>
      </c>
      <c r="D412" s="87" t="s">
        <v>889</v>
      </c>
      <c r="E412" s="88" t="str">
        <f>C412&amp;A412</f>
        <v>U096T161</v>
      </c>
      <c r="F412" s="89" t="s">
        <v>190</v>
      </c>
      <c r="G412" s="90">
        <v>48</v>
      </c>
      <c r="H412" s="40"/>
      <c r="I412" s="74">
        <v>0</v>
      </c>
      <c r="J412" s="74">
        <v>0</v>
      </c>
      <c r="K412" s="74">
        <v>0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  <c r="Q412" s="74">
        <v>0</v>
      </c>
      <c r="R412" s="74">
        <v>0</v>
      </c>
      <c r="S412" s="74">
        <v>0</v>
      </c>
      <c r="T412" s="74">
        <v>0</v>
      </c>
      <c r="U412" s="74">
        <v>0</v>
      </c>
      <c r="V412" s="74">
        <v>0</v>
      </c>
      <c r="W412" s="74">
        <v>0</v>
      </c>
      <c r="X412" s="74">
        <v>0</v>
      </c>
      <c r="Y412" s="74">
        <v>0</v>
      </c>
      <c r="Z412" s="46">
        <v>0</v>
      </c>
      <c r="AA412" s="47">
        <f t="shared" si="23"/>
        <v>0</v>
      </c>
    </row>
    <row r="413" spans="1:27" ht="12.75" customHeight="1" x14ac:dyDescent="0.25">
      <c r="A413" s="54" t="s">
        <v>890</v>
      </c>
      <c r="B413" s="55" t="s">
        <v>891</v>
      </c>
      <c r="C413" s="56" t="s">
        <v>890</v>
      </c>
      <c r="D413" s="57" t="s">
        <v>891</v>
      </c>
      <c r="E413" s="81" t="s">
        <v>892</v>
      </c>
      <c r="F413" s="59" t="s">
        <v>190</v>
      </c>
      <c r="G413" s="60">
        <v>49</v>
      </c>
      <c r="H413" s="16"/>
      <c r="I413" s="45">
        <v>0</v>
      </c>
      <c r="J413" s="45">
        <v>0</v>
      </c>
      <c r="K413" s="45">
        <v>0</v>
      </c>
      <c r="L413" s="45">
        <v>1</v>
      </c>
      <c r="M413" s="45">
        <v>2</v>
      </c>
      <c r="N413" s="45">
        <v>3</v>
      </c>
      <c r="O413" s="45">
        <v>3</v>
      </c>
      <c r="P413" s="45">
        <v>2</v>
      </c>
      <c r="Q413" s="45">
        <v>3</v>
      </c>
      <c r="R413" s="45">
        <v>2</v>
      </c>
      <c r="S413" s="45">
        <v>1</v>
      </c>
      <c r="T413" s="45">
        <v>1</v>
      </c>
      <c r="U413" s="45">
        <v>1</v>
      </c>
      <c r="V413" s="45">
        <v>1</v>
      </c>
      <c r="W413" s="45">
        <v>1.83</v>
      </c>
      <c r="X413" s="45">
        <v>0</v>
      </c>
      <c r="Y413" s="45">
        <v>0</v>
      </c>
      <c r="Z413" s="46">
        <v>21.83</v>
      </c>
      <c r="AA413" s="47">
        <f t="shared" si="23"/>
        <v>12</v>
      </c>
    </row>
    <row r="414" spans="1:27" x14ac:dyDescent="0.25">
      <c r="A414" s="54" t="s">
        <v>893</v>
      </c>
      <c r="B414" s="55" t="s">
        <v>894</v>
      </c>
      <c r="C414" s="56" t="s">
        <v>893</v>
      </c>
      <c r="D414" s="57" t="s">
        <v>894</v>
      </c>
      <c r="E414" s="81" t="s">
        <v>895</v>
      </c>
      <c r="F414" s="59" t="s">
        <v>146</v>
      </c>
      <c r="G414" s="60">
        <v>49</v>
      </c>
      <c r="H414" s="16"/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1</v>
      </c>
      <c r="O414" s="45">
        <v>0</v>
      </c>
      <c r="P414" s="45">
        <v>0</v>
      </c>
      <c r="Q414" s="45">
        <v>0</v>
      </c>
      <c r="R414" s="45">
        <v>0</v>
      </c>
      <c r="S414" s="45">
        <v>0</v>
      </c>
      <c r="T414" s="45">
        <v>0</v>
      </c>
      <c r="U414" s="45">
        <v>1</v>
      </c>
      <c r="V414" s="45">
        <v>0</v>
      </c>
      <c r="W414" s="45">
        <v>0</v>
      </c>
      <c r="X414" s="45">
        <v>0</v>
      </c>
      <c r="Y414" s="45">
        <v>0</v>
      </c>
      <c r="Z414" s="46">
        <v>2</v>
      </c>
      <c r="AA414" s="47">
        <f t="shared" si="23"/>
        <v>2</v>
      </c>
    </row>
    <row r="415" spans="1:27" x14ac:dyDescent="0.25">
      <c r="A415" s="54" t="s">
        <v>896</v>
      </c>
      <c r="B415" s="55" t="s">
        <v>897</v>
      </c>
      <c r="C415" s="56" t="s">
        <v>896</v>
      </c>
      <c r="D415" s="57" t="s">
        <v>897</v>
      </c>
      <c r="E415" s="81" t="s">
        <v>898</v>
      </c>
      <c r="F415" s="59" t="s">
        <v>146</v>
      </c>
      <c r="G415" s="60">
        <v>49</v>
      </c>
      <c r="H415" s="16"/>
      <c r="I415" s="45">
        <v>0</v>
      </c>
      <c r="J415" s="45">
        <v>0</v>
      </c>
      <c r="K415" s="45">
        <v>0</v>
      </c>
      <c r="L415" s="45">
        <v>0</v>
      </c>
      <c r="M415" s="45">
        <v>1</v>
      </c>
      <c r="N415" s="45">
        <v>1</v>
      </c>
      <c r="O415" s="45">
        <v>0</v>
      </c>
      <c r="P415" s="45">
        <v>0</v>
      </c>
      <c r="Q415" s="45">
        <v>0</v>
      </c>
      <c r="R415" s="45">
        <v>0</v>
      </c>
      <c r="S415" s="45">
        <v>1</v>
      </c>
      <c r="T415" s="45">
        <v>0</v>
      </c>
      <c r="U415" s="45">
        <v>2</v>
      </c>
      <c r="V415" s="45">
        <v>1</v>
      </c>
      <c r="W415" s="45">
        <v>0</v>
      </c>
      <c r="X415" s="45">
        <v>1</v>
      </c>
      <c r="Y415" s="45">
        <v>0</v>
      </c>
      <c r="Z415" s="46">
        <v>7</v>
      </c>
      <c r="AA415" s="47">
        <f t="shared" si="23"/>
        <v>6</v>
      </c>
    </row>
    <row r="416" spans="1:27" x14ac:dyDescent="0.25">
      <c r="A416" s="54" t="s">
        <v>899</v>
      </c>
      <c r="B416" s="55" t="s">
        <v>900</v>
      </c>
      <c r="C416" s="56" t="s">
        <v>899</v>
      </c>
      <c r="D416" s="57" t="s">
        <v>900</v>
      </c>
      <c r="E416" s="81" t="s">
        <v>901</v>
      </c>
      <c r="F416" s="59" t="s">
        <v>146</v>
      </c>
      <c r="G416" s="60">
        <v>49</v>
      </c>
      <c r="H416" s="16"/>
      <c r="I416" s="45">
        <v>0</v>
      </c>
      <c r="J416" s="45">
        <v>3</v>
      </c>
      <c r="K416" s="45">
        <v>0</v>
      </c>
      <c r="L416" s="45">
        <v>2</v>
      </c>
      <c r="M416" s="45">
        <v>5</v>
      </c>
      <c r="N416" s="45">
        <v>1</v>
      </c>
      <c r="O416" s="45">
        <v>3</v>
      </c>
      <c r="P416" s="45">
        <v>1</v>
      </c>
      <c r="Q416" s="45">
        <v>4</v>
      </c>
      <c r="R416" s="45">
        <v>0</v>
      </c>
      <c r="S416" s="45">
        <v>3</v>
      </c>
      <c r="T416" s="45">
        <v>2</v>
      </c>
      <c r="U416" s="45">
        <v>1</v>
      </c>
      <c r="V416" s="45">
        <v>4</v>
      </c>
      <c r="W416" s="45">
        <v>0</v>
      </c>
      <c r="X416" s="45">
        <v>0</v>
      </c>
      <c r="Y416" s="45">
        <v>0</v>
      </c>
      <c r="Z416" s="46">
        <v>29</v>
      </c>
      <c r="AA416" s="47">
        <f t="shared" si="23"/>
        <v>11</v>
      </c>
    </row>
    <row r="417" spans="1:27" ht="12.75" customHeight="1" x14ac:dyDescent="0.25">
      <c r="A417" s="54" t="s">
        <v>902</v>
      </c>
      <c r="B417" s="55" t="s">
        <v>903</v>
      </c>
      <c r="C417" s="56" t="s">
        <v>902</v>
      </c>
      <c r="D417" s="57" t="s">
        <v>903</v>
      </c>
      <c r="E417" s="81" t="s">
        <v>904</v>
      </c>
      <c r="F417" s="59" t="s">
        <v>190</v>
      </c>
      <c r="G417" s="60">
        <v>49</v>
      </c>
      <c r="H417" s="16"/>
      <c r="I417" s="45">
        <v>0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45">
        <v>0</v>
      </c>
      <c r="R417" s="45">
        <v>0</v>
      </c>
      <c r="S417" s="45">
        <v>0</v>
      </c>
      <c r="T417" s="45">
        <v>0</v>
      </c>
      <c r="U417" s="45">
        <v>0</v>
      </c>
      <c r="V417" s="45">
        <v>0</v>
      </c>
      <c r="W417" s="45">
        <v>0</v>
      </c>
      <c r="X417" s="45">
        <v>0</v>
      </c>
      <c r="Y417" s="45">
        <v>0</v>
      </c>
      <c r="Z417" s="46">
        <v>0</v>
      </c>
      <c r="AA417" s="47">
        <f t="shared" si="23"/>
        <v>0</v>
      </c>
    </row>
    <row r="418" spans="1:27" ht="12.75" customHeight="1" x14ac:dyDescent="0.25">
      <c r="A418" s="54" t="s">
        <v>905</v>
      </c>
      <c r="B418" s="55" t="s">
        <v>906</v>
      </c>
      <c r="C418" s="56" t="s">
        <v>905</v>
      </c>
      <c r="D418" s="57" t="s">
        <v>906</v>
      </c>
      <c r="E418" s="81" t="s">
        <v>907</v>
      </c>
      <c r="F418" s="59" t="s">
        <v>190</v>
      </c>
      <c r="G418" s="60">
        <v>49</v>
      </c>
      <c r="H418" s="16"/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  <c r="Z418" s="46">
        <v>0</v>
      </c>
      <c r="AA418" s="47">
        <f t="shared" si="23"/>
        <v>0</v>
      </c>
    </row>
    <row r="419" spans="1:27" x14ac:dyDescent="0.25">
      <c r="A419" s="54" t="s">
        <v>908</v>
      </c>
      <c r="B419" s="55" t="s">
        <v>909</v>
      </c>
      <c r="C419" s="56" t="s">
        <v>908</v>
      </c>
      <c r="D419" s="57" t="s">
        <v>909</v>
      </c>
      <c r="E419" s="81" t="s">
        <v>910</v>
      </c>
      <c r="F419" s="59" t="s">
        <v>190</v>
      </c>
      <c r="G419" s="60">
        <v>49</v>
      </c>
      <c r="H419" s="16"/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  <c r="Z419" s="46">
        <v>0</v>
      </c>
      <c r="AA419" s="47">
        <f t="shared" si="23"/>
        <v>0</v>
      </c>
    </row>
    <row r="420" spans="1:27" x14ac:dyDescent="0.25">
      <c r="A420" s="67" t="s">
        <v>902</v>
      </c>
      <c r="B420" s="68" t="s">
        <v>903</v>
      </c>
      <c r="C420" s="69" t="s">
        <v>911</v>
      </c>
      <c r="D420" s="70" t="s">
        <v>912</v>
      </c>
      <c r="E420" s="71" t="s">
        <v>913</v>
      </c>
      <c r="F420" s="72" t="s">
        <v>190</v>
      </c>
      <c r="G420" s="73">
        <v>49</v>
      </c>
      <c r="H420" s="16"/>
      <c r="I420" s="74">
        <v>0</v>
      </c>
      <c r="J420" s="74">
        <v>3</v>
      </c>
      <c r="K420" s="74">
        <v>0</v>
      </c>
      <c r="L420" s="74">
        <v>2</v>
      </c>
      <c r="M420" s="74">
        <v>3</v>
      </c>
      <c r="N420" s="74">
        <v>4</v>
      </c>
      <c r="O420" s="74">
        <v>2</v>
      </c>
      <c r="P420" s="74">
        <v>7</v>
      </c>
      <c r="Q420" s="74">
        <v>4</v>
      </c>
      <c r="R420" s="74">
        <v>4</v>
      </c>
      <c r="S420" s="74">
        <v>3</v>
      </c>
      <c r="T420" s="74">
        <v>4</v>
      </c>
      <c r="U420" s="74">
        <v>0</v>
      </c>
      <c r="V420" s="74">
        <v>1</v>
      </c>
      <c r="W420" s="74">
        <v>2</v>
      </c>
      <c r="X420" s="74">
        <v>1</v>
      </c>
      <c r="Y420" s="74">
        <v>0</v>
      </c>
      <c r="Z420" s="46">
        <v>40</v>
      </c>
      <c r="AA420" s="47">
        <f t="shared" si="23"/>
        <v>13</v>
      </c>
    </row>
    <row r="421" spans="1:27" ht="12.75" customHeight="1" x14ac:dyDescent="0.25">
      <c r="A421" s="67" t="s">
        <v>905</v>
      </c>
      <c r="B421" s="68" t="s">
        <v>906</v>
      </c>
      <c r="C421" s="69" t="s">
        <v>911</v>
      </c>
      <c r="D421" s="70" t="s">
        <v>912</v>
      </c>
      <c r="E421" s="71" t="s">
        <v>914</v>
      </c>
      <c r="F421" s="72" t="s">
        <v>190</v>
      </c>
      <c r="G421" s="73">
        <v>49</v>
      </c>
      <c r="H421" s="16"/>
      <c r="I421" s="74">
        <v>0</v>
      </c>
      <c r="J421" s="74">
        <v>2</v>
      </c>
      <c r="K421" s="74">
        <v>0</v>
      </c>
      <c r="L421" s="74">
        <v>6</v>
      </c>
      <c r="M421" s="74">
        <v>3.9</v>
      </c>
      <c r="N421" s="74">
        <v>5</v>
      </c>
      <c r="O421" s="74">
        <v>3</v>
      </c>
      <c r="P421" s="74">
        <v>4</v>
      </c>
      <c r="Q421" s="74">
        <v>3.9</v>
      </c>
      <c r="R421" s="74">
        <v>1</v>
      </c>
      <c r="S421" s="74">
        <v>2</v>
      </c>
      <c r="T421" s="74">
        <v>3</v>
      </c>
      <c r="U421" s="74">
        <v>1</v>
      </c>
      <c r="V421" s="74">
        <v>1</v>
      </c>
      <c r="W421" s="74">
        <v>0.5</v>
      </c>
      <c r="X421" s="74">
        <v>2</v>
      </c>
      <c r="Y421" s="74">
        <v>0</v>
      </c>
      <c r="Z421" s="46">
        <v>38.299999999999997</v>
      </c>
      <c r="AA421" s="47">
        <f t="shared" si="23"/>
        <v>14</v>
      </c>
    </row>
    <row r="422" spans="1:27" ht="12.75" customHeight="1" x14ac:dyDescent="0.25">
      <c r="A422" s="54" t="s">
        <v>915</v>
      </c>
      <c r="B422" s="55" t="s">
        <v>916</v>
      </c>
      <c r="C422" s="56" t="s">
        <v>915</v>
      </c>
      <c r="D422" s="57" t="s">
        <v>916</v>
      </c>
      <c r="E422" s="58" t="s">
        <v>917</v>
      </c>
      <c r="F422" s="59" t="s">
        <v>212</v>
      </c>
      <c r="G422" s="60">
        <v>51</v>
      </c>
      <c r="H422" s="16"/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45">
        <v>0</v>
      </c>
      <c r="R422" s="45">
        <v>0</v>
      </c>
      <c r="S422" s="45">
        <v>0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  <c r="Z422" s="46">
        <v>0</v>
      </c>
      <c r="AA422" s="47">
        <f t="shared" si="23"/>
        <v>0</v>
      </c>
    </row>
    <row r="423" spans="1:27" x14ac:dyDescent="0.25">
      <c r="A423" s="54" t="s">
        <v>918</v>
      </c>
      <c r="B423" s="55" t="s">
        <v>919</v>
      </c>
      <c r="C423" s="56" t="s">
        <v>918</v>
      </c>
      <c r="D423" s="57" t="s">
        <v>919</v>
      </c>
      <c r="E423" s="58" t="s">
        <v>920</v>
      </c>
      <c r="F423" s="59" t="s">
        <v>212</v>
      </c>
      <c r="G423" s="60">
        <v>51</v>
      </c>
      <c r="H423" s="16"/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  <c r="V423" s="45">
        <v>0</v>
      </c>
      <c r="W423" s="45">
        <v>0</v>
      </c>
      <c r="X423" s="45">
        <v>0</v>
      </c>
      <c r="Y423" s="45">
        <v>0</v>
      </c>
      <c r="Z423" s="46">
        <v>0</v>
      </c>
      <c r="AA423" s="47">
        <f t="shared" si="23"/>
        <v>0</v>
      </c>
    </row>
    <row r="424" spans="1:27" ht="12.75" customHeight="1" x14ac:dyDescent="0.25">
      <c r="A424" s="54" t="s">
        <v>921</v>
      </c>
      <c r="B424" s="55" t="s">
        <v>922</v>
      </c>
      <c r="C424" s="56" t="s">
        <v>921</v>
      </c>
      <c r="D424" s="57" t="s">
        <v>922</v>
      </c>
      <c r="E424" s="58" t="s">
        <v>923</v>
      </c>
      <c r="F424" s="59" t="s">
        <v>125</v>
      </c>
      <c r="G424" s="60">
        <v>51</v>
      </c>
      <c r="H424" s="16"/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  <c r="Z424" s="46">
        <v>0</v>
      </c>
      <c r="AA424" s="47">
        <f t="shared" si="23"/>
        <v>0</v>
      </c>
    </row>
    <row r="425" spans="1:27" ht="12.75" customHeight="1" x14ac:dyDescent="0.25">
      <c r="A425" s="54" t="s">
        <v>924</v>
      </c>
      <c r="B425" s="55" t="s">
        <v>925</v>
      </c>
      <c r="C425" s="56" t="s">
        <v>924</v>
      </c>
      <c r="D425" s="57" t="s">
        <v>925</v>
      </c>
      <c r="E425" s="58" t="s">
        <v>926</v>
      </c>
      <c r="F425" s="59" t="s">
        <v>212</v>
      </c>
      <c r="G425" s="60">
        <v>51</v>
      </c>
      <c r="H425" s="16"/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  <c r="V425" s="45">
        <v>0</v>
      </c>
      <c r="W425" s="45">
        <v>0</v>
      </c>
      <c r="X425" s="45">
        <v>0</v>
      </c>
      <c r="Y425" s="45">
        <v>0</v>
      </c>
      <c r="Z425" s="46">
        <v>0</v>
      </c>
      <c r="AA425" s="47">
        <f t="shared" si="23"/>
        <v>0</v>
      </c>
    </row>
    <row r="426" spans="1:27" ht="12.75" customHeight="1" x14ac:dyDescent="0.25">
      <c r="A426" s="54" t="s">
        <v>927</v>
      </c>
      <c r="B426" s="55" t="s">
        <v>928</v>
      </c>
      <c r="C426" s="56" t="s">
        <v>927</v>
      </c>
      <c r="D426" s="57" t="s">
        <v>928</v>
      </c>
      <c r="E426" s="58" t="s">
        <v>929</v>
      </c>
      <c r="F426" s="59" t="s">
        <v>212</v>
      </c>
      <c r="G426" s="60">
        <v>51</v>
      </c>
      <c r="H426" s="16"/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0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0</v>
      </c>
      <c r="Y426" s="45">
        <v>0</v>
      </c>
      <c r="Z426" s="46">
        <v>0</v>
      </c>
      <c r="AA426" s="47">
        <f t="shared" si="23"/>
        <v>0</v>
      </c>
    </row>
    <row r="427" spans="1:27" ht="12.75" customHeight="1" x14ac:dyDescent="0.25">
      <c r="A427" s="54" t="s">
        <v>930</v>
      </c>
      <c r="B427" s="55" t="s">
        <v>931</v>
      </c>
      <c r="C427" s="56" t="s">
        <v>930</v>
      </c>
      <c r="D427" s="57" t="s">
        <v>931</v>
      </c>
      <c r="E427" s="58" t="s">
        <v>932</v>
      </c>
      <c r="F427" s="59" t="s">
        <v>212</v>
      </c>
      <c r="G427" s="60">
        <v>51</v>
      </c>
      <c r="H427" s="16"/>
      <c r="I427" s="45">
        <v>0</v>
      </c>
      <c r="J427" s="45">
        <v>0</v>
      </c>
      <c r="K427" s="45">
        <v>0</v>
      </c>
      <c r="L427" s="45">
        <v>0</v>
      </c>
      <c r="M427" s="45">
        <v>0</v>
      </c>
      <c r="N427" s="45">
        <v>0</v>
      </c>
      <c r="O427" s="45">
        <v>0</v>
      </c>
      <c r="P427" s="45">
        <v>0</v>
      </c>
      <c r="Q427" s="45">
        <v>0</v>
      </c>
      <c r="R427" s="45">
        <v>0</v>
      </c>
      <c r="S427" s="45">
        <v>0</v>
      </c>
      <c r="T427" s="45">
        <v>0</v>
      </c>
      <c r="U427" s="45">
        <v>0</v>
      </c>
      <c r="V427" s="45">
        <v>0</v>
      </c>
      <c r="W427" s="45">
        <v>0</v>
      </c>
      <c r="X427" s="45">
        <v>0</v>
      </c>
      <c r="Y427" s="45">
        <v>0</v>
      </c>
      <c r="Z427" s="46">
        <v>0</v>
      </c>
      <c r="AA427" s="47">
        <f t="shared" si="23"/>
        <v>0</v>
      </c>
    </row>
    <row r="428" spans="1:27" ht="12.75" customHeight="1" x14ac:dyDescent="0.25">
      <c r="A428" s="54" t="s">
        <v>933</v>
      </c>
      <c r="B428" s="55" t="s">
        <v>934</v>
      </c>
      <c r="C428" s="56" t="s">
        <v>933</v>
      </c>
      <c r="D428" s="57" t="s">
        <v>934</v>
      </c>
      <c r="E428" s="58" t="s">
        <v>935</v>
      </c>
      <c r="F428" s="59" t="s">
        <v>125</v>
      </c>
      <c r="G428" s="60">
        <v>51</v>
      </c>
      <c r="H428" s="16"/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  <c r="Z428" s="46">
        <v>0</v>
      </c>
      <c r="AA428" s="47">
        <f t="shared" si="23"/>
        <v>0</v>
      </c>
    </row>
    <row r="429" spans="1:27" ht="12.75" customHeight="1" x14ac:dyDescent="0.25">
      <c r="A429" s="54" t="s">
        <v>936</v>
      </c>
      <c r="B429" s="55" t="s">
        <v>937</v>
      </c>
      <c r="C429" s="56" t="s">
        <v>936</v>
      </c>
      <c r="D429" s="57" t="s">
        <v>937</v>
      </c>
      <c r="E429" s="58" t="s">
        <v>938</v>
      </c>
      <c r="F429" s="59" t="s">
        <v>212</v>
      </c>
      <c r="G429" s="60">
        <v>51</v>
      </c>
      <c r="H429" s="16"/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0</v>
      </c>
      <c r="W429" s="45">
        <v>0</v>
      </c>
      <c r="X429" s="45">
        <v>0</v>
      </c>
      <c r="Y429" s="45">
        <v>0</v>
      </c>
      <c r="Z429" s="46">
        <v>0</v>
      </c>
      <c r="AA429" s="47">
        <f t="shared" si="23"/>
        <v>0</v>
      </c>
    </row>
    <row r="430" spans="1:27" ht="12.75" customHeight="1" x14ac:dyDescent="0.25">
      <c r="A430" s="67" t="s">
        <v>915</v>
      </c>
      <c r="B430" s="68" t="s">
        <v>916</v>
      </c>
      <c r="C430" s="69" t="s">
        <v>939</v>
      </c>
      <c r="D430" s="87" t="s">
        <v>940</v>
      </c>
      <c r="E430" s="88" t="str">
        <f t="shared" ref="E430:E436" si="24">C430&amp;A430</f>
        <v>U076T009</v>
      </c>
      <c r="F430" s="89" t="s">
        <v>212</v>
      </c>
      <c r="G430" s="105">
        <v>51</v>
      </c>
      <c r="H430" s="40"/>
      <c r="I430" s="74">
        <v>0</v>
      </c>
      <c r="J430" s="74">
        <v>0</v>
      </c>
      <c r="K430" s="74">
        <v>0</v>
      </c>
      <c r="L430" s="74">
        <v>0</v>
      </c>
      <c r="M430" s="74">
        <v>0.5</v>
      </c>
      <c r="N430" s="74">
        <v>0</v>
      </c>
      <c r="O430" s="74">
        <v>0</v>
      </c>
      <c r="P430" s="74">
        <v>0</v>
      </c>
      <c r="Q430" s="74">
        <v>0</v>
      </c>
      <c r="R430" s="74">
        <v>0</v>
      </c>
      <c r="S430" s="74">
        <v>0</v>
      </c>
      <c r="T430" s="74">
        <v>0</v>
      </c>
      <c r="U430" s="74">
        <v>0</v>
      </c>
      <c r="V430" s="74">
        <v>0</v>
      </c>
      <c r="W430" s="74">
        <v>0</v>
      </c>
      <c r="X430" s="74">
        <v>0</v>
      </c>
      <c r="Y430" s="74">
        <v>0</v>
      </c>
      <c r="Z430" s="46">
        <v>0.5</v>
      </c>
      <c r="AA430" s="47">
        <f t="shared" si="23"/>
        <v>1</v>
      </c>
    </row>
    <row r="431" spans="1:27" ht="12.75" customHeight="1" x14ac:dyDescent="0.25">
      <c r="A431" s="67" t="s">
        <v>918</v>
      </c>
      <c r="B431" s="68" t="s">
        <v>919</v>
      </c>
      <c r="C431" s="69" t="s">
        <v>939</v>
      </c>
      <c r="D431" s="87" t="s">
        <v>940</v>
      </c>
      <c r="E431" s="88" t="str">
        <f t="shared" si="24"/>
        <v>U076T028</v>
      </c>
      <c r="F431" s="89" t="s">
        <v>212</v>
      </c>
      <c r="G431" s="90">
        <v>51</v>
      </c>
      <c r="H431" s="40"/>
      <c r="I431" s="74">
        <v>0</v>
      </c>
      <c r="J431" s="74">
        <v>0</v>
      </c>
      <c r="K431" s="74">
        <v>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  <c r="Q431" s="74">
        <v>0</v>
      </c>
      <c r="R431" s="74">
        <v>0</v>
      </c>
      <c r="S431" s="74">
        <v>0</v>
      </c>
      <c r="T431" s="74">
        <v>0</v>
      </c>
      <c r="U431" s="74">
        <v>0</v>
      </c>
      <c r="V431" s="74">
        <v>0</v>
      </c>
      <c r="W431" s="74">
        <v>0</v>
      </c>
      <c r="X431" s="74">
        <v>0</v>
      </c>
      <c r="Y431" s="74">
        <v>0</v>
      </c>
      <c r="Z431" s="46">
        <v>0</v>
      </c>
      <c r="AA431" s="47">
        <f t="shared" si="23"/>
        <v>0</v>
      </c>
    </row>
    <row r="432" spans="1:27" ht="12.75" customHeight="1" x14ac:dyDescent="0.25">
      <c r="A432" s="67" t="s">
        <v>924</v>
      </c>
      <c r="B432" s="68" t="s">
        <v>925</v>
      </c>
      <c r="C432" s="69" t="s">
        <v>939</v>
      </c>
      <c r="D432" s="87" t="s">
        <v>940</v>
      </c>
      <c r="E432" s="88" t="str">
        <f t="shared" si="24"/>
        <v>U076T156</v>
      </c>
      <c r="F432" s="89" t="s">
        <v>212</v>
      </c>
      <c r="G432" s="90">
        <v>51</v>
      </c>
      <c r="H432" s="40"/>
      <c r="I432" s="74">
        <v>0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  <c r="Q432" s="74">
        <v>0</v>
      </c>
      <c r="R432" s="74">
        <v>0</v>
      </c>
      <c r="S432" s="74">
        <v>0</v>
      </c>
      <c r="T432" s="74">
        <v>0</v>
      </c>
      <c r="U432" s="74">
        <v>0</v>
      </c>
      <c r="V432" s="74">
        <v>0</v>
      </c>
      <c r="W432" s="74">
        <v>0</v>
      </c>
      <c r="X432" s="74">
        <v>0</v>
      </c>
      <c r="Y432" s="74">
        <v>0</v>
      </c>
      <c r="Z432" s="46">
        <v>0</v>
      </c>
      <c r="AA432" s="47">
        <f t="shared" si="23"/>
        <v>0</v>
      </c>
    </row>
    <row r="433" spans="1:27" ht="12.75" customHeight="1" x14ac:dyDescent="0.25">
      <c r="A433" s="67" t="s">
        <v>927</v>
      </c>
      <c r="B433" s="68" t="s">
        <v>928</v>
      </c>
      <c r="C433" s="69" t="s">
        <v>939</v>
      </c>
      <c r="D433" s="87" t="s">
        <v>940</v>
      </c>
      <c r="E433" s="88" t="str">
        <f t="shared" si="24"/>
        <v>U076T157</v>
      </c>
      <c r="F433" s="89" t="s">
        <v>212</v>
      </c>
      <c r="G433" s="90">
        <v>51</v>
      </c>
      <c r="H433" s="40"/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  <c r="Q433" s="74">
        <v>0</v>
      </c>
      <c r="R433" s="74">
        <v>0</v>
      </c>
      <c r="S433" s="74">
        <v>0</v>
      </c>
      <c r="T433" s="74">
        <v>0</v>
      </c>
      <c r="U433" s="74">
        <v>0</v>
      </c>
      <c r="V433" s="74">
        <v>0</v>
      </c>
      <c r="W433" s="74">
        <v>0</v>
      </c>
      <c r="X433" s="74">
        <v>0</v>
      </c>
      <c r="Y433" s="74">
        <v>0</v>
      </c>
      <c r="Z433" s="46">
        <v>0</v>
      </c>
      <c r="AA433" s="47">
        <f t="shared" si="23"/>
        <v>0</v>
      </c>
    </row>
    <row r="434" spans="1:27" ht="12.75" customHeight="1" x14ac:dyDescent="0.25">
      <c r="A434" s="67" t="s">
        <v>930</v>
      </c>
      <c r="B434" s="68" t="s">
        <v>931</v>
      </c>
      <c r="C434" s="69" t="s">
        <v>939</v>
      </c>
      <c r="D434" s="87" t="s">
        <v>940</v>
      </c>
      <c r="E434" s="88" t="str">
        <f t="shared" si="24"/>
        <v>U076T163</v>
      </c>
      <c r="F434" s="89" t="s">
        <v>212</v>
      </c>
      <c r="G434" s="90">
        <v>51</v>
      </c>
      <c r="H434" s="40"/>
      <c r="I434" s="74">
        <v>0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  <c r="Q434" s="74">
        <v>0</v>
      </c>
      <c r="R434" s="74">
        <v>0</v>
      </c>
      <c r="S434" s="74">
        <v>0</v>
      </c>
      <c r="T434" s="74">
        <v>0</v>
      </c>
      <c r="U434" s="74">
        <v>0</v>
      </c>
      <c r="V434" s="74">
        <v>0</v>
      </c>
      <c r="W434" s="74">
        <v>0</v>
      </c>
      <c r="X434" s="74">
        <v>0</v>
      </c>
      <c r="Y434" s="74">
        <v>0</v>
      </c>
      <c r="Z434" s="46">
        <v>0</v>
      </c>
      <c r="AA434" s="47">
        <f t="shared" si="23"/>
        <v>0</v>
      </c>
    </row>
    <row r="435" spans="1:27" ht="12.75" customHeight="1" x14ac:dyDescent="0.25">
      <c r="A435" s="67" t="s">
        <v>933</v>
      </c>
      <c r="B435" s="68" t="s">
        <v>934</v>
      </c>
      <c r="C435" s="69" t="s">
        <v>939</v>
      </c>
      <c r="D435" s="87" t="s">
        <v>940</v>
      </c>
      <c r="E435" s="88" t="str">
        <f t="shared" si="24"/>
        <v>U076T188</v>
      </c>
      <c r="F435" s="89" t="s">
        <v>125</v>
      </c>
      <c r="G435" s="90">
        <v>51</v>
      </c>
      <c r="H435" s="40"/>
      <c r="I435" s="74">
        <v>0</v>
      </c>
      <c r="J435" s="74">
        <v>0</v>
      </c>
      <c r="K435" s="74">
        <v>0</v>
      </c>
      <c r="L435" s="74">
        <v>0</v>
      </c>
      <c r="M435" s="74">
        <v>0.5</v>
      </c>
      <c r="N435" s="74">
        <v>0</v>
      </c>
      <c r="O435" s="74">
        <v>0</v>
      </c>
      <c r="P435" s="74">
        <v>0</v>
      </c>
      <c r="Q435" s="74">
        <v>0</v>
      </c>
      <c r="R435" s="74">
        <v>0</v>
      </c>
      <c r="S435" s="74">
        <v>0</v>
      </c>
      <c r="T435" s="74">
        <v>0</v>
      </c>
      <c r="U435" s="74">
        <v>0</v>
      </c>
      <c r="V435" s="74">
        <v>0</v>
      </c>
      <c r="W435" s="74">
        <v>0</v>
      </c>
      <c r="X435" s="74">
        <v>0</v>
      </c>
      <c r="Y435" s="74">
        <v>0</v>
      </c>
      <c r="Z435" s="46">
        <v>0.5</v>
      </c>
      <c r="AA435" s="47">
        <f t="shared" si="23"/>
        <v>1</v>
      </c>
    </row>
    <row r="436" spans="1:27" ht="12.75" customHeight="1" x14ac:dyDescent="0.25">
      <c r="A436" s="67" t="s">
        <v>936</v>
      </c>
      <c r="B436" s="68" t="s">
        <v>937</v>
      </c>
      <c r="C436" s="69" t="s">
        <v>939</v>
      </c>
      <c r="D436" s="87" t="s">
        <v>940</v>
      </c>
      <c r="E436" s="88" t="str">
        <f t="shared" si="24"/>
        <v>U076T253</v>
      </c>
      <c r="F436" s="89" t="s">
        <v>212</v>
      </c>
      <c r="G436" s="90">
        <v>51</v>
      </c>
      <c r="H436" s="40"/>
      <c r="I436" s="74">
        <v>0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  <c r="Q436" s="74">
        <v>0</v>
      </c>
      <c r="R436" s="74">
        <v>0</v>
      </c>
      <c r="S436" s="74">
        <v>0</v>
      </c>
      <c r="T436" s="74">
        <v>0</v>
      </c>
      <c r="U436" s="74">
        <v>0</v>
      </c>
      <c r="V436" s="74">
        <v>-1</v>
      </c>
      <c r="W436" s="74">
        <v>0</v>
      </c>
      <c r="X436" s="74">
        <v>0</v>
      </c>
      <c r="Y436" s="74">
        <v>0</v>
      </c>
      <c r="Z436" s="46">
        <v>-1</v>
      </c>
      <c r="AA436" s="47">
        <f t="shared" si="23"/>
        <v>1</v>
      </c>
    </row>
    <row r="437" spans="1:27" ht="12.75" customHeight="1" x14ac:dyDescent="0.25">
      <c r="A437" s="54" t="s">
        <v>941</v>
      </c>
      <c r="B437" s="55" t="s">
        <v>942</v>
      </c>
      <c r="C437" s="56" t="s">
        <v>941</v>
      </c>
      <c r="D437" s="57" t="s">
        <v>942</v>
      </c>
      <c r="E437" s="81" t="s">
        <v>943</v>
      </c>
      <c r="F437" s="59" t="s">
        <v>212</v>
      </c>
      <c r="G437" s="60">
        <v>52</v>
      </c>
      <c r="H437" s="16"/>
      <c r="I437" s="45">
        <v>0</v>
      </c>
      <c r="J437" s="45">
        <v>0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  <c r="V437" s="45">
        <v>0</v>
      </c>
      <c r="W437" s="45">
        <v>0</v>
      </c>
      <c r="X437" s="45">
        <v>0</v>
      </c>
      <c r="Y437" s="45">
        <v>0</v>
      </c>
      <c r="Z437" s="46">
        <v>0</v>
      </c>
      <c r="AA437" s="47">
        <f t="shared" si="23"/>
        <v>0</v>
      </c>
    </row>
    <row r="438" spans="1:27" ht="12.75" customHeight="1" x14ac:dyDescent="0.25">
      <c r="A438" s="54" t="s">
        <v>944</v>
      </c>
      <c r="B438" s="55" t="s">
        <v>945</v>
      </c>
      <c r="C438" s="56" t="s">
        <v>944</v>
      </c>
      <c r="D438" s="57" t="s">
        <v>945</v>
      </c>
      <c r="E438" s="81" t="s">
        <v>946</v>
      </c>
      <c r="F438" s="59" t="s">
        <v>212</v>
      </c>
      <c r="G438" s="60">
        <v>52</v>
      </c>
      <c r="H438" s="16"/>
      <c r="I438" s="45">
        <v>0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45">
        <v>0</v>
      </c>
      <c r="T438" s="45">
        <v>0</v>
      </c>
      <c r="U438" s="45">
        <v>0.5</v>
      </c>
      <c r="V438" s="45">
        <v>0</v>
      </c>
      <c r="W438" s="45">
        <v>0</v>
      </c>
      <c r="X438" s="45">
        <v>0</v>
      </c>
      <c r="Y438" s="45">
        <v>0</v>
      </c>
      <c r="Z438" s="46">
        <v>0.5</v>
      </c>
      <c r="AA438" s="47">
        <f t="shared" si="23"/>
        <v>1</v>
      </c>
    </row>
    <row r="439" spans="1:27" ht="12.75" customHeight="1" x14ac:dyDescent="0.25">
      <c r="A439" s="54" t="s">
        <v>947</v>
      </c>
      <c r="B439" s="55" t="s">
        <v>948</v>
      </c>
      <c r="C439" s="56" t="s">
        <v>947</v>
      </c>
      <c r="D439" s="57" t="s">
        <v>948</v>
      </c>
      <c r="E439" s="81" t="s">
        <v>949</v>
      </c>
      <c r="F439" s="59" t="s">
        <v>212</v>
      </c>
      <c r="G439" s="60">
        <v>52</v>
      </c>
      <c r="H439" s="16"/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45">
        <v>0</v>
      </c>
      <c r="T439" s="45">
        <v>0</v>
      </c>
      <c r="U439" s="45">
        <v>0</v>
      </c>
      <c r="V439" s="45">
        <v>0</v>
      </c>
      <c r="W439" s="45">
        <v>0</v>
      </c>
      <c r="X439" s="45">
        <v>0</v>
      </c>
      <c r="Y439" s="45">
        <v>0</v>
      </c>
      <c r="Z439" s="46">
        <v>0</v>
      </c>
      <c r="AA439" s="47">
        <f t="shared" si="23"/>
        <v>0</v>
      </c>
    </row>
    <row r="440" spans="1:27" ht="12.75" customHeight="1" x14ac:dyDescent="0.25">
      <c r="A440" s="54" t="s">
        <v>950</v>
      </c>
      <c r="B440" s="55" t="s">
        <v>212</v>
      </c>
      <c r="C440" s="56" t="s">
        <v>950</v>
      </c>
      <c r="D440" s="57" t="s">
        <v>212</v>
      </c>
      <c r="E440" s="81" t="s">
        <v>951</v>
      </c>
      <c r="F440" s="59" t="s">
        <v>212</v>
      </c>
      <c r="G440" s="60">
        <v>52</v>
      </c>
      <c r="H440" s="16"/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45">
        <v>0</v>
      </c>
      <c r="T440" s="45">
        <v>0</v>
      </c>
      <c r="U440" s="45">
        <v>0</v>
      </c>
      <c r="V440" s="45">
        <v>0</v>
      </c>
      <c r="W440" s="45">
        <v>0</v>
      </c>
      <c r="X440" s="45">
        <v>0</v>
      </c>
      <c r="Y440" s="45">
        <v>0</v>
      </c>
      <c r="Z440" s="46">
        <v>0</v>
      </c>
      <c r="AA440" s="47">
        <f t="shared" si="23"/>
        <v>0</v>
      </c>
    </row>
    <row r="441" spans="1:27" ht="12.75" customHeight="1" x14ac:dyDescent="0.25">
      <c r="A441" s="82" t="s">
        <v>947</v>
      </c>
      <c r="B441" s="92" t="s">
        <v>948</v>
      </c>
      <c r="C441" s="69" t="s">
        <v>952</v>
      </c>
      <c r="D441" s="87" t="s">
        <v>953</v>
      </c>
      <c r="E441" s="85" t="str">
        <f>C441&amp;A441</f>
        <v>U086T238</v>
      </c>
      <c r="F441" s="72" t="s">
        <v>212</v>
      </c>
      <c r="G441" s="73">
        <v>52</v>
      </c>
      <c r="H441" s="40"/>
      <c r="I441" s="74">
        <v>0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  <c r="Q441" s="74">
        <v>0</v>
      </c>
      <c r="R441" s="74">
        <v>0</v>
      </c>
      <c r="S441" s="74">
        <v>0</v>
      </c>
      <c r="T441" s="74">
        <v>0</v>
      </c>
      <c r="U441" s="74">
        <v>0</v>
      </c>
      <c r="V441" s="74">
        <v>0</v>
      </c>
      <c r="W441" s="74">
        <v>-1</v>
      </c>
      <c r="X441" s="74">
        <v>0</v>
      </c>
      <c r="Y441" s="74">
        <v>0</v>
      </c>
      <c r="Z441" s="46">
        <v>-1</v>
      </c>
      <c r="AA441" s="47">
        <f t="shared" si="23"/>
        <v>1</v>
      </c>
    </row>
    <row r="442" spans="1:27" ht="12.75" customHeight="1" x14ac:dyDescent="0.25">
      <c r="A442" s="82" t="s">
        <v>950</v>
      </c>
      <c r="B442" s="92" t="s">
        <v>212</v>
      </c>
      <c r="C442" s="69" t="s">
        <v>952</v>
      </c>
      <c r="D442" s="87" t="s">
        <v>953</v>
      </c>
      <c r="E442" s="85" t="str">
        <f>C442&amp;A442</f>
        <v>U086T247</v>
      </c>
      <c r="F442" s="72" t="s">
        <v>212</v>
      </c>
      <c r="G442" s="73">
        <v>52</v>
      </c>
      <c r="H442" s="40"/>
      <c r="I442" s="74">
        <v>0</v>
      </c>
      <c r="J442" s="74">
        <v>0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  <c r="Q442" s="74">
        <v>0</v>
      </c>
      <c r="R442" s="74">
        <v>0</v>
      </c>
      <c r="S442" s="74">
        <v>0</v>
      </c>
      <c r="T442" s="74">
        <v>0</v>
      </c>
      <c r="U442" s="74">
        <v>0</v>
      </c>
      <c r="V442" s="74">
        <v>0</v>
      </c>
      <c r="W442" s="74">
        <v>1</v>
      </c>
      <c r="X442" s="74">
        <v>0</v>
      </c>
      <c r="Y442" s="74">
        <v>0</v>
      </c>
      <c r="Z442" s="46">
        <v>1</v>
      </c>
      <c r="AA442" s="47">
        <f t="shared" si="23"/>
        <v>1</v>
      </c>
    </row>
    <row r="443" spans="1:27" ht="12.75" customHeight="1" x14ac:dyDescent="0.25">
      <c r="A443" s="54" t="s">
        <v>954</v>
      </c>
      <c r="B443" s="55" t="s">
        <v>955</v>
      </c>
      <c r="C443" s="56" t="s">
        <v>954</v>
      </c>
      <c r="D443" s="57" t="s">
        <v>955</v>
      </c>
      <c r="E443" s="81" t="s">
        <v>956</v>
      </c>
      <c r="F443" s="59" t="s">
        <v>212</v>
      </c>
      <c r="G443" s="60">
        <v>54</v>
      </c>
      <c r="H443" s="16"/>
      <c r="I443" s="45">
        <v>0</v>
      </c>
      <c r="J443" s="45">
        <v>0</v>
      </c>
      <c r="K443" s="45">
        <v>0</v>
      </c>
      <c r="L443" s="45">
        <v>0.5</v>
      </c>
      <c r="M443" s="45">
        <v>0.5</v>
      </c>
      <c r="N443" s="45">
        <v>0.5</v>
      </c>
      <c r="O443" s="45">
        <v>0</v>
      </c>
      <c r="P443" s="45">
        <v>0</v>
      </c>
      <c r="Q443" s="45">
        <v>1.5</v>
      </c>
      <c r="R443" s="45">
        <v>0</v>
      </c>
      <c r="S443" s="45">
        <v>1</v>
      </c>
      <c r="T443" s="45">
        <v>0.5</v>
      </c>
      <c r="U443" s="45">
        <v>0</v>
      </c>
      <c r="V443" s="45">
        <v>0.5</v>
      </c>
      <c r="W443" s="45">
        <v>0.5</v>
      </c>
      <c r="X443" s="45">
        <v>0.5</v>
      </c>
      <c r="Y443" s="45">
        <v>0</v>
      </c>
      <c r="Z443" s="46">
        <v>6</v>
      </c>
      <c r="AA443" s="47">
        <f t="shared" si="23"/>
        <v>9</v>
      </c>
    </row>
    <row r="444" spans="1:27" ht="12.75" customHeight="1" x14ac:dyDescent="0.25">
      <c r="A444" s="54" t="s">
        <v>957</v>
      </c>
      <c r="B444" s="55" t="s">
        <v>958</v>
      </c>
      <c r="C444" s="56" t="s">
        <v>957</v>
      </c>
      <c r="D444" s="57" t="s">
        <v>958</v>
      </c>
      <c r="E444" s="81" t="s">
        <v>959</v>
      </c>
      <c r="F444" s="59" t="s">
        <v>212</v>
      </c>
      <c r="G444" s="60">
        <v>55</v>
      </c>
      <c r="H444" s="16"/>
      <c r="I444" s="45">
        <v>0</v>
      </c>
      <c r="J444" s="45">
        <v>3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45">
        <v>-1</v>
      </c>
      <c r="T444" s="45">
        <v>1</v>
      </c>
      <c r="U444" s="45">
        <v>0</v>
      </c>
      <c r="V444" s="45">
        <v>0</v>
      </c>
      <c r="W444" s="45">
        <v>0</v>
      </c>
      <c r="X444" s="45">
        <v>0</v>
      </c>
      <c r="Y444" s="45">
        <v>0</v>
      </c>
      <c r="Z444" s="46">
        <v>3</v>
      </c>
      <c r="AA444" s="47">
        <f t="shared" si="23"/>
        <v>3</v>
      </c>
    </row>
    <row r="445" spans="1:27" ht="12.75" customHeight="1" x14ac:dyDescent="0.25">
      <c r="A445" s="54" t="s">
        <v>960</v>
      </c>
      <c r="B445" s="55" t="s">
        <v>961</v>
      </c>
      <c r="C445" s="56" t="s">
        <v>960</v>
      </c>
      <c r="D445" s="57" t="s">
        <v>961</v>
      </c>
      <c r="E445" s="81" t="s">
        <v>962</v>
      </c>
      <c r="F445" s="59" t="s">
        <v>212</v>
      </c>
      <c r="G445" s="60">
        <v>56</v>
      </c>
      <c r="H445" s="16"/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</v>
      </c>
      <c r="W445" s="45">
        <v>0</v>
      </c>
      <c r="X445" s="45">
        <v>0</v>
      </c>
      <c r="Y445" s="45">
        <v>0</v>
      </c>
      <c r="Z445" s="46">
        <v>0</v>
      </c>
      <c r="AA445" s="47">
        <f t="shared" si="23"/>
        <v>0</v>
      </c>
    </row>
    <row r="446" spans="1:27" ht="12.75" customHeight="1" x14ac:dyDescent="0.25">
      <c r="A446" s="54" t="s">
        <v>963</v>
      </c>
      <c r="B446" s="55" t="s">
        <v>964</v>
      </c>
      <c r="C446" s="56" t="s">
        <v>963</v>
      </c>
      <c r="D446" s="57" t="s">
        <v>964</v>
      </c>
      <c r="E446" s="81" t="s">
        <v>965</v>
      </c>
      <c r="F446" s="59" t="s">
        <v>242</v>
      </c>
      <c r="G446" s="60">
        <v>61</v>
      </c>
      <c r="H446" s="16"/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0</v>
      </c>
      <c r="V446" s="45">
        <v>0</v>
      </c>
      <c r="W446" s="45">
        <v>0</v>
      </c>
      <c r="X446" s="45">
        <v>0</v>
      </c>
      <c r="Y446" s="45">
        <v>0</v>
      </c>
      <c r="Z446" s="46">
        <v>0</v>
      </c>
      <c r="AA446" s="47">
        <f t="shared" si="23"/>
        <v>0</v>
      </c>
    </row>
    <row r="447" spans="1:27" ht="12.75" customHeight="1" x14ac:dyDescent="0.25">
      <c r="A447" s="54" t="s">
        <v>966</v>
      </c>
      <c r="B447" s="55" t="s">
        <v>967</v>
      </c>
      <c r="C447" s="56" t="s">
        <v>966</v>
      </c>
      <c r="D447" s="57" t="s">
        <v>967</v>
      </c>
      <c r="E447" s="81" t="s">
        <v>968</v>
      </c>
      <c r="F447" s="59" t="s">
        <v>242</v>
      </c>
      <c r="G447" s="60">
        <v>61</v>
      </c>
      <c r="H447" s="16"/>
      <c r="I447" s="45">
        <v>0</v>
      </c>
      <c r="J447" s="45">
        <v>0</v>
      </c>
      <c r="K447" s="45">
        <v>0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0</v>
      </c>
      <c r="T447" s="45">
        <v>0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  <c r="Z447" s="46">
        <v>0</v>
      </c>
      <c r="AA447" s="47">
        <f t="shared" si="23"/>
        <v>0</v>
      </c>
    </row>
    <row r="448" spans="1:27" ht="12.75" customHeight="1" x14ac:dyDescent="0.25">
      <c r="A448" s="82" t="s">
        <v>963</v>
      </c>
      <c r="B448" s="92" t="s">
        <v>964</v>
      </c>
      <c r="C448" s="69" t="s">
        <v>969</v>
      </c>
      <c r="D448" s="87" t="s">
        <v>970</v>
      </c>
      <c r="E448" s="88" t="str">
        <f>C448&amp;A448</f>
        <v>U097T011</v>
      </c>
      <c r="F448" s="89" t="s">
        <v>242</v>
      </c>
      <c r="G448" s="90">
        <v>61</v>
      </c>
      <c r="H448" s="40"/>
      <c r="I448" s="74">
        <v>0</v>
      </c>
      <c r="J448" s="74">
        <v>-0.67000000000000171</v>
      </c>
      <c r="K448" s="74">
        <v>0</v>
      </c>
      <c r="L448" s="74">
        <v>1</v>
      </c>
      <c r="M448" s="74">
        <v>0</v>
      </c>
      <c r="N448" s="74">
        <v>0</v>
      </c>
      <c r="O448" s="74">
        <v>0</v>
      </c>
      <c r="P448" s="74">
        <v>0</v>
      </c>
      <c r="Q448" s="74">
        <v>0</v>
      </c>
      <c r="R448" s="74">
        <v>0</v>
      </c>
      <c r="S448" s="74">
        <v>0</v>
      </c>
      <c r="T448" s="74">
        <v>0</v>
      </c>
      <c r="U448" s="74">
        <v>0</v>
      </c>
      <c r="V448" s="74">
        <v>-1</v>
      </c>
      <c r="W448" s="74">
        <v>1</v>
      </c>
      <c r="X448" s="74">
        <v>0</v>
      </c>
      <c r="Y448" s="74">
        <v>0</v>
      </c>
      <c r="Z448" s="46">
        <v>0.33000000000004093</v>
      </c>
      <c r="AA448" s="47">
        <f t="shared" si="23"/>
        <v>4</v>
      </c>
    </row>
    <row r="449" spans="1:27" ht="12.75" customHeight="1" x14ac:dyDescent="0.25">
      <c r="A449" s="82" t="s">
        <v>966</v>
      </c>
      <c r="B449" s="92" t="s">
        <v>967</v>
      </c>
      <c r="C449" s="69" t="s">
        <v>969</v>
      </c>
      <c r="D449" s="87" t="s">
        <v>970</v>
      </c>
      <c r="E449" s="88" t="str">
        <f>C449&amp;A449</f>
        <v>U097T012</v>
      </c>
      <c r="F449" s="89" t="s">
        <v>242</v>
      </c>
      <c r="G449" s="90">
        <v>61</v>
      </c>
      <c r="H449" s="40"/>
      <c r="I449" s="74">
        <v>0</v>
      </c>
      <c r="J449" s="74">
        <v>0</v>
      </c>
      <c r="K449" s="74">
        <v>0</v>
      </c>
      <c r="L449" s="74">
        <v>0</v>
      </c>
      <c r="M449" s="74">
        <v>0</v>
      </c>
      <c r="N449" s="74">
        <v>0</v>
      </c>
      <c r="O449" s="74">
        <v>0</v>
      </c>
      <c r="P449" s="74">
        <v>0</v>
      </c>
      <c r="Q449" s="74">
        <v>0</v>
      </c>
      <c r="R449" s="74">
        <v>0</v>
      </c>
      <c r="S449" s="74">
        <v>0</v>
      </c>
      <c r="T449" s="74">
        <v>0</v>
      </c>
      <c r="U449" s="74">
        <v>0</v>
      </c>
      <c r="V449" s="74">
        <v>0</v>
      </c>
      <c r="W449" s="74">
        <v>0</v>
      </c>
      <c r="X449" s="74">
        <v>0</v>
      </c>
      <c r="Y449" s="74">
        <v>0</v>
      </c>
      <c r="Z449" s="46">
        <v>0</v>
      </c>
      <c r="AA449" s="47">
        <f t="shared" si="23"/>
        <v>0</v>
      </c>
    </row>
    <row r="450" spans="1:27" ht="12.75" customHeight="1" x14ac:dyDescent="0.25">
      <c r="A450" s="54" t="s">
        <v>971</v>
      </c>
      <c r="B450" s="55" t="s">
        <v>972</v>
      </c>
      <c r="C450" s="56" t="s">
        <v>971</v>
      </c>
      <c r="D450" s="57" t="s">
        <v>972</v>
      </c>
      <c r="E450" s="58" t="s">
        <v>973</v>
      </c>
      <c r="F450" s="59" t="s">
        <v>212</v>
      </c>
      <c r="G450" s="60">
        <v>63</v>
      </c>
      <c r="H450" s="16"/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5">
        <v>0</v>
      </c>
      <c r="S450" s="45">
        <v>0</v>
      </c>
      <c r="T450" s="45">
        <v>0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6">
        <v>0</v>
      </c>
      <c r="AA450" s="47">
        <f t="shared" si="23"/>
        <v>0</v>
      </c>
    </row>
    <row r="451" spans="1:27" ht="12.75" customHeight="1" x14ac:dyDescent="0.25">
      <c r="A451" s="54" t="s">
        <v>974</v>
      </c>
      <c r="B451" s="55" t="s">
        <v>975</v>
      </c>
      <c r="C451" s="56" t="s">
        <v>974</v>
      </c>
      <c r="D451" s="57" t="s">
        <v>975</v>
      </c>
      <c r="E451" s="58" t="s">
        <v>976</v>
      </c>
      <c r="F451" s="59" t="s">
        <v>212</v>
      </c>
      <c r="G451" s="60">
        <v>63</v>
      </c>
      <c r="H451" s="16"/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P451" s="45">
        <v>0</v>
      </c>
      <c r="Q451" s="45">
        <v>0</v>
      </c>
      <c r="R451" s="45">
        <v>0</v>
      </c>
      <c r="S451" s="45">
        <v>0</v>
      </c>
      <c r="T451" s="45">
        <v>0</v>
      </c>
      <c r="U451" s="45">
        <v>0</v>
      </c>
      <c r="V451" s="45">
        <v>0</v>
      </c>
      <c r="W451" s="45">
        <v>0</v>
      </c>
      <c r="X451" s="45">
        <v>0</v>
      </c>
      <c r="Y451" s="45">
        <v>0</v>
      </c>
      <c r="Z451" s="46">
        <v>0</v>
      </c>
      <c r="AA451" s="47">
        <f t="shared" si="23"/>
        <v>0</v>
      </c>
    </row>
    <row r="452" spans="1:27" ht="12.75" customHeight="1" x14ac:dyDescent="0.25">
      <c r="A452" s="54" t="s">
        <v>977</v>
      </c>
      <c r="B452" s="55" t="s">
        <v>978</v>
      </c>
      <c r="C452" s="56" t="s">
        <v>977</v>
      </c>
      <c r="D452" s="57" t="s">
        <v>978</v>
      </c>
      <c r="E452" s="58" t="s">
        <v>979</v>
      </c>
      <c r="F452" s="59" t="s">
        <v>212</v>
      </c>
      <c r="G452" s="60">
        <v>63</v>
      </c>
      <c r="H452" s="16"/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>
        <v>0</v>
      </c>
      <c r="R452" s="45">
        <v>0</v>
      </c>
      <c r="S452" s="45">
        <v>0</v>
      </c>
      <c r="T452" s="45">
        <v>0</v>
      </c>
      <c r="U452" s="45">
        <v>0</v>
      </c>
      <c r="V452" s="45">
        <v>0</v>
      </c>
      <c r="W452" s="45">
        <v>0</v>
      </c>
      <c r="X452" s="45">
        <v>0</v>
      </c>
      <c r="Y452" s="45">
        <v>0</v>
      </c>
      <c r="Z452" s="46">
        <v>0</v>
      </c>
      <c r="AA452" s="47">
        <f t="shared" si="23"/>
        <v>0</v>
      </c>
    </row>
    <row r="453" spans="1:27" ht="12.75" customHeight="1" x14ac:dyDescent="0.25">
      <c r="A453" s="54" t="s">
        <v>980</v>
      </c>
      <c r="B453" s="55" t="s">
        <v>981</v>
      </c>
      <c r="C453" s="56" t="s">
        <v>980</v>
      </c>
      <c r="D453" s="57" t="s">
        <v>981</v>
      </c>
      <c r="E453" s="58" t="s">
        <v>982</v>
      </c>
      <c r="F453" s="59" t="s">
        <v>212</v>
      </c>
      <c r="G453" s="60">
        <v>63</v>
      </c>
      <c r="H453" s="16"/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>
        <v>0</v>
      </c>
      <c r="R453" s="45">
        <v>0</v>
      </c>
      <c r="S453" s="45">
        <v>0</v>
      </c>
      <c r="T453" s="45">
        <v>0</v>
      </c>
      <c r="U453" s="45">
        <v>0</v>
      </c>
      <c r="V453" s="45">
        <v>0</v>
      </c>
      <c r="W453" s="45">
        <v>0</v>
      </c>
      <c r="X453" s="45">
        <v>0</v>
      </c>
      <c r="Y453" s="45">
        <v>0</v>
      </c>
      <c r="Z453" s="46">
        <v>0</v>
      </c>
      <c r="AA453" s="47">
        <f t="shared" si="23"/>
        <v>0</v>
      </c>
    </row>
    <row r="454" spans="1:27" ht="12.75" customHeight="1" x14ac:dyDescent="0.25">
      <c r="A454" s="54" t="s">
        <v>983</v>
      </c>
      <c r="B454" s="55" t="s">
        <v>984</v>
      </c>
      <c r="C454" s="56" t="s">
        <v>983</v>
      </c>
      <c r="D454" s="57" t="s">
        <v>984</v>
      </c>
      <c r="E454" s="58" t="s">
        <v>985</v>
      </c>
      <c r="F454" s="59" t="s">
        <v>212</v>
      </c>
      <c r="G454" s="60">
        <v>63</v>
      </c>
      <c r="H454" s="16"/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>
        <v>0</v>
      </c>
      <c r="R454" s="45">
        <v>0</v>
      </c>
      <c r="S454" s="45">
        <v>0</v>
      </c>
      <c r="T454" s="45">
        <v>0</v>
      </c>
      <c r="U454" s="45">
        <v>0</v>
      </c>
      <c r="V454" s="45">
        <v>0</v>
      </c>
      <c r="W454" s="45">
        <v>0</v>
      </c>
      <c r="X454" s="45">
        <v>0</v>
      </c>
      <c r="Y454" s="45">
        <v>0</v>
      </c>
      <c r="Z454" s="46">
        <v>0</v>
      </c>
      <c r="AA454" s="47">
        <f t="shared" si="23"/>
        <v>0</v>
      </c>
    </row>
    <row r="455" spans="1:27" x14ac:dyDescent="0.25">
      <c r="A455" s="54" t="s">
        <v>986</v>
      </c>
      <c r="B455" s="55" t="s">
        <v>987</v>
      </c>
      <c r="C455" s="56" t="s">
        <v>986</v>
      </c>
      <c r="D455" s="57" t="s">
        <v>987</v>
      </c>
      <c r="E455" s="58" t="s">
        <v>988</v>
      </c>
      <c r="F455" s="59" t="s">
        <v>125</v>
      </c>
      <c r="G455" s="60">
        <v>63</v>
      </c>
      <c r="H455" s="16"/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  <c r="V455" s="45">
        <v>0</v>
      </c>
      <c r="W455" s="45">
        <v>0</v>
      </c>
      <c r="X455" s="45">
        <v>0</v>
      </c>
      <c r="Y455" s="45">
        <v>0</v>
      </c>
      <c r="Z455" s="46">
        <v>0</v>
      </c>
      <c r="AA455" s="47">
        <f t="shared" si="23"/>
        <v>0</v>
      </c>
    </row>
    <row r="456" spans="1:27" ht="12.75" customHeight="1" x14ac:dyDescent="0.25">
      <c r="A456" s="67" t="s">
        <v>971</v>
      </c>
      <c r="B456" s="68" t="s">
        <v>972</v>
      </c>
      <c r="C456" s="69" t="s">
        <v>989</v>
      </c>
      <c r="D456" s="87" t="s">
        <v>990</v>
      </c>
      <c r="E456" s="88" t="s">
        <v>991</v>
      </c>
      <c r="F456" s="72" t="s">
        <v>212</v>
      </c>
      <c r="G456" s="73">
        <v>63</v>
      </c>
      <c r="H456" s="40"/>
      <c r="I456" s="74">
        <v>0</v>
      </c>
      <c r="J456" s="74">
        <v>0</v>
      </c>
      <c r="K456" s="74">
        <v>0</v>
      </c>
      <c r="L456" s="74">
        <v>0</v>
      </c>
      <c r="M456" s="74">
        <v>0</v>
      </c>
      <c r="N456" s="74">
        <v>0</v>
      </c>
      <c r="O456" s="74">
        <v>0</v>
      </c>
      <c r="P456" s="74">
        <v>0</v>
      </c>
      <c r="Q456" s="74">
        <v>0</v>
      </c>
      <c r="R456" s="74">
        <v>0</v>
      </c>
      <c r="S456" s="74">
        <v>0</v>
      </c>
      <c r="T456" s="74">
        <v>0</v>
      </c>
      <c r="U456" s="74">
        <v>0</v>
      </c>
      <c r="V456" s="74">
        <v>0</v>
      </c>
      <c r="W456" s="74">
        <v>0</v>
      </c>
      <c r="X456" s="74">
        <v>0</v>
      </c>
      <c r="Y456" s="74">
        <v>0</v>
      </c>
      <c r="Z456" s="46">
        <v>0</v>
      </c>
      <c r="AA456" s="47">
        <f t="shared" si="23"/>
        <v>0</v>
      </c>
    </row>
    <row r="457" spans="1:27" ht="12.75" customHeight="1" x14ac:dyDescent="0.25">
      <c r="A457" s="67" t="s">
        <v>974</v>
      </c>
      <c r="B457" s="68" t="s">
        <v>975</v>
      </c>
      <c r="C457" s="69" t="s">
        <v>989</v>
      </c>
      <c r="D457" s="87" t="s">
        <v>990</v>
      </c>
      <c r="E457" s="88" t="s">
        <v>992</v>
      </c>
      <c r="F457" s="72" t="s">
        <v>212</v>
      </c>
      <c r="G457" s="73">
        <v>63</v>
      </c>
      <c r="H457" s="40"/>
      <c r="I457" s="74">
        <v>0</v>
      </c>
      <c r="J457" s="74">
        <v>0</v>
      </c>
      <c r="K457" s="74">
        <v>0</v>
      </c>
      <c r="L457" s="74">
        <v>0</v>
      </c>
      <c r="M457" s="74">
        <v>0</v>
      </c>
      <c r="N457" s="74">
        <v>0</v>
      </c>
      <c r="O457" s="74">
        <v>0</v>
      </c>
      <c r="P457" s="74">
        <v>0</v>
      </c>
      <c r="Q457" s="74">
        <v>0</v>
      </c>
      <c r="R457" s="74">
        <v>0</v>
      </c>
      <c r="S457" s="74">
        <v>0</v>
      </c>
      <c r="T457" s="74">
        <v>0</v>
      </c>
      <c r="U457" s="74">
        <v>0</v>
      </c>
      <c r="V457" s="74">
        <v>0</v>
      </c>
      <c r="W457" s="74">
        <v>0</v>
      </c>
      <c r="X457" s="74">
        <v>0</v>
      </c>
      <c r="Y457" s="74">
        <v>0</v>
      </c>
      <c r="Z457" s="46">
        <v>0</v>
      </c>
      <c r="AA457" s="47">
        <f t="shared" si="23"/>
        <v>0</v>
      </c>
    </row>
    <row r="458" spans="1:27" ht="12.75" customHeight="1" x14ac:dyDescent="0.25">
      <c r="A458" s="67" t="s">
        <v>977</v>
      </c>
      <c r="B458" s="68" t="s">
        <v>978</v>
      </c>
      <c r="C458" s="69" t="s">
        <v>989</v>
      </c>
      <c r="D458" s="87" t="s">
        <v>990</v>
      </c>
      <c r="E458" s="88" t="s">
        <v>993</v>
      </c>
      <c r="F458" s="72" t="s">
        <v>212</v>
      </c>
      <c r="G458" s="73">
        <v>63</v>
      </c>
      <c r="H458" s="40"/>
      <c r="I458" s="74">
        <v>0</v>
      </c>
      <c r="J458" s="74">
        <v>0</v>
      </c>
      <c r="K458" s="74">
        <v>0</v>
      </c>
      <c r="L458" s="74">
        <v>0</v>
      </c>
      <c r="M458" s="74">
        <v>0</v>
      </c>
      <c r="N458" s="74">
        <v>0</v>
      </c>
      <c r="O458" s="74">
        <v>0</v>
      </c>
      <c r="P458" s="74">
        <v>0</v>
      </c>
      <c r="Q458" s="74">
        <v>0</v>
      </c>
      <c r="R458" s="74">
        <v>0</v>
      </c>
      <c r="S458" s="74">
        <v>0</v>
      </c>
      <c r="T458" s="74">
        <v>0</v>
      </c>
      <c r="U458" s="74">
        <v>0</v>
      </c>
      <c r="V458" s="74">
        <v>0</v>
      </c>
      <c r="W458" s="74">
        <v>0</v>
      </c>
      <c r="X458" s="74">
        <v>0</v>
      </c>
      <c r="Y458" s="74">
        <v>0</v>
      </c>
      <c r="Z458" s="46">
        <v>0</v>
      </c>
      <c r="AA458" s="47">
        <f t="shared" si="23"/>
        <v>0</v>
      </c>
    </row>
    <row r="459" spans="1:27" ht="12.75" customHeight="1" x14ac:dyDescent="0.25">
      <c r="A459" s="67" t="s">
        <v>980</v>
      </c>
      <c r="B459" s="68" t="s">
        <v>981</v>
      </c>
      <c r="C459" s="69" t="s">
        <v>989</v>
      </c>
      <c r="D459" s="87" t="s">
        <v>990</v>
      </c>
      <c r="E459" s="88" t="s">
        <v>994</v>
      </c>
      <c r="F459" s="72" t="s">
        <v>212</v>
      </c>
      <c r="G459" s="73">
        <v>63</v>
      </c>
      <c r="H459" s="40"/>
      <c r="I459" s="74">
        <v>0</v>
      </c>
      <c r="J459" s="74">
        <v>0</v>
      </c>
      <c r="K459" s="74">
        <v>0</v>
      </c>
      <c r="L459" s="74">
        <v>0</v>
      </c>
      <c r="M459" s="74">
        <v>0</v>
      </c>
      <c r="N459" s="74">
        <v>0</v>
      </c>
      <c r="O459" s="74">
        <v>0</v>
      </c>
      <c r="P459" s="74">
        <v>0</v>
      </c>
      <c r="Q459" s="74">
        <v>0</v>
      </c>
      <c r="R459" s="74">
        <v>0</v>
      </c>
      <c r="S459" s="74">
        <v>0</v>
      </c>
      <c r="T459" s="74">
        <v>0</v>
      </c>
      <c r="U459" s="74">
        <v>0</v>
      </c>
      <c r="V459" s="74">
        <v>0</v>
      </c>
      <c r="W459" s="74">
        <v>0.5</v>
      </c>
      <c r="X459" s="74">
        <v>0</v>
      </c>
      <c r="Y459" s="74">
        <v>0</v>
      </c>
      <c r="Z459" s="46">
        <v>0.5</v>
      </c>
      <c r="AA459" s="47">
        <f t="shared" si="23"/>
        <v>1</v>
      </c>
    </row>
    <row r="460" spans="1:27" ht="12.75" customHeight="1" x14ac:dyDescent="0.25">
      <c r="A460" s="82" t="s">
        <v>983</v>
      </c>
      <c r="B460" s="92" t="s">
        <v>984</v>
      </c>
      <c r="C460" s="69" t="s">
        <v>995</v>
      </c>
      <c r="D460" s="87" t="s">
        <v>996</v>
      </c>
      <c r="E460" s="88" t="s">
        <v>997</v>
      </c>
      <c r="F460" s="72" t="s">
        <v>212</v>
      </c>
      <c r="G460" s="73">
        <v>63</v>
      </c>
      <c r="H460" s="40"/>
      <c r="I460" s="74">
        <v>0</v>
      </c>
      <c r="J460" s="74">
        <v>0</v>
      </c>
      <c r="K460" s="74">
        <v>0</v>
      </c>
      <c r="L460" s="74">
        <v>0</v>
      </c>
      <c r="M460" s="74">
        <v>0</v>
      </c>
      <c r="N460" s="74">
        <v>0</v>
      </c>
      <c r="O460" s="74">
        <v>0</v>
      </c>
      <c r="P460" s="74">
        <v>0</v>
      </c>
      <c r="Q460" s="74">
        <v>0</v>
      </c>
      <c r="R460" s="74">
        <v>0</v>
      </c>
      <c r="S460" s="74">
        <v>0</v>
      </c>
      <c r="T460" s="74">
        <v>0</v>
      </c>
      <c r="U460" s="74">
        <v>0</v>
      </c>
      <c r="V460" s="74">
        <v>0</v>
      </c>
      <c r="W460" s="74">
        <v>0</v>
      </c>
      <c r="X460" s="74">
        <v>0</v>
      </c>
      <c r="Y460" s="74">
        <v>0</v>
      </c>
      <c r="Z460" s="46">
        <v>0</v>
      </c>
      <c r="AA460" s="47">
        <f t="shared" si="23"/>
        <v>0</v>
      </c>
    </row>
    <row r="461" spans="1:27" ht="12.75" customHeight="1" x14ac:dyDescent="0.25">
      <c r="A461" s="82" t="s">
        <v>986</v>
      </c>
      <c r="B461" s="92" t="s">
        <v>987</v>
      </c>
      <c r="C461" s="69" t="s">
        <v>995</v>
      </c>
      <c r="D461" s="87" t="s">
        <v>996</v>
      </c>
      <c r="E461" s="88" t="s">
        <v>998</v>
      </c>
      <c r="F461" s="72" t="s">
        <v>125</v>
      </c>
      <c r="G461" s="73">
        <v>63</v>
      </c>
      <c r="H461" s="40"/>
      <c r="I461" s="74">
        <v>0</v>
      </c>
      <c r="J461" s="74">
        <v>0</v>
      </c>
      <c r="K461" s="74">
        <v>0</v>
      </c>
      <c r="L461" s="74">
        <v>0</v>
      </c>
      <c r="M461" s="74">
        <v>0</v>
      </c>
      <c r="N461" s="74">
        <v>0</v>
      </c>
      <c r="O461" s="74">
        <v>0</v>
      </c>
      <c r="P461" s="74">
        <v>0</v>
      </c>
      <c r="Q461" s="74">
        <v>-1</v>
      </c>
      <c r="R461" s="74">
        <v>0</v>
      </c>
      <c r="S461" s="74">
        <v>0</v>
      </c>
      <c r="T461" s="74">
        <v>0</v>
      </c>
      <c r="U461" s="74">
        <v>0</v>
      </c>
      <c r="V461" s="74">
        <v>0</v>
      </c>
      <c r="W461" s="74">
        <v>0</v>
      </c>
      <c r="X461" s="74">
        <v>0</v>
      </c>
      <c r="Y461" s="74">
        <v>0</v>
      </c>
      <c r="Z461" s="46">
        <v>-1</v>
      </c>
      <c r="AA461" s="47">
        <f t="shared" si="23"/>
        <v>1</v>
      </c>
    </row>
    <row r="462" spans="1:27" x14ac:dyDescent="0.25">
      <c r="A462" s="54" t="s">
        <v>999</v>
      </c>
      <c r="B462" s="55" t="s">
        <v>1000</v>
      </c>
      <c r="C462" s="86" t="s">
        <v>999</v>
      </c>
      <c r="D462" s="57" t="s">
        <v>1000</v>
      </c>
      <c r="E462" s="81" t="s">
        <v>1001</v>
      </c>
      <c r="F462" s="59" t="s">
        <v>513</v>
      </c>
      <c r="G462" s="60">
        <v>64</v>
      </c>
      <c r="H462" s="16"/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0</v>
      </c>
      <c r="R462" s="45">
        <v>0</v>
      </c>
      <c r="S462" s="45">
        <v>0</v>
      </c>
      <c r="T462" s="45">
        <v>0</v>
      </c>
      <c r="U462" s="45">
        <v>0</v>
      </c>
      <c r="V462" s="45">
        <v>0</v>
      </c>
      <c r="W462" s="45">
        <v>0</v>
      </c>
      <c r="X462" s="45">
        <v>0</v>
      </c>
      <c r="Y462" s="45">
        <v>0</v>
      </c>
      <c r="Z462" s="46">
        <v>0</v>
      </c>
      <c r="AA462" s="47">
        <f t="shared" si="23"/>
        <v>0</v>
      </c>
    </row>
    <row r="463" spans="1:27" ht="12.75" customHeight="1" x14ac:dyDescent="0.25">
      <c r="A463" s="54" t="s">
        <v>1002</v>
      </c>
      <c r="B463" s="55" t="s">
        <v>1003</v>
      </c>
      <c r="C463" s="86" t="s">
        <v>1002</v>
      </c>
      <c r="D463" s="57" t="s">
        <v>1003</v>
      </c>
      <c r="E463" s="81" t="s">
        <v>1004</v>
      </c>
      <c r="F463" s="59" t="s">
        <v>513</v>
      </c>
      <c r="G463" s="60">
        <v>64</v>
      </c>
      <c r="H463" s="16"/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>
        <v>0</v>
      </c>
      <c r="R463" s="45">
        <v>0</v>
      </c>
      <c r="S463" s="45">
        <v>0</v>
      </c>
      <c r="T463" s="45">
        <v>0</v>
      </c>
      <c r="U463" s="45">
        <v>0</v>
      </c>
      <c r="V463" s="45">
        <v>0</v>
      </c>
      <c r="W463" s="45">
        <v>0</v>
      </c>
      <c r="X463" s="45">
        <v>0</v>
      </c>
      <c r="Y463" s="45">
        <v>0</v>
      </c>
      <c r="Z463" s="46">
        <v>0</v>
      </c>
      <c r="AA463" s="47">
        <f t="shared" si="23"/>
        <v>0</v>
      </c>
    </row>
    <row r="464" spans="1:27" x14ac:dyDescent="0.25">
      <c r="A464" s="54" t="s">
        <v>1005</v>
      </c>
      <c r="B464" s="55" t="s">
        <v>1006</v>
      </c>
      <c r="C464" s="86" t="s">
        <v>1005</v>
      </c>
      <c r="D464" s="57" t="s">
        <v>1006</v>
      </c>
      <c r="E464" s="81" t="s">
        <v>1007</v>
      </c>
      <c r="F464" s="59" t="s">
        <v>513</v>
      </c>
      <c r="G464" s="60">
        <v>64</v>
      </c>
      <c r="H464" s="16"/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5">
        <v>0</v>
      </c>
      <c r="S464" s="45">
        <v>0</v>
      </c>
      <c r="T464" s="45">
        <v>0</v>
      </c>
      <c r="U464" s="45">
        <v>0</v>
      </c>
      <c r="V464" s="45">
        <v>0</v>
      </c>
      <c r="W464" s="45">
        <v>0</v>
      </c>
      <c r="X464" s="45">
        <v>0</v>
      </c>
      <c r="Y464" s="45">
        <v>0</v>
      </c>
      <c r="Z464" s="46">
        <v>0</v>
      </c>
      <c r="AA464" s="47">
        <f t="shared" si="23"/>
        <v>0</v>
      </c>
    </row>
    <row r="465" spans="1:27" ht="12.75" customHeight="1" x14ac:dyDescent="0.25">
      <c r="A465" s="82" t="s">
        <v>999</v>
      </c>
      <c r="B465" s="92" t="s">
        <v>1000</v>
      </c>
      <c r="C465" s="84" t="s">
        <v>1008</v>
      </c>
      <c r="D465" s="70" t="s">
        <v>1009</v>
      </c>
      <c r="E465" s="85" t="s">
        <v>1010</v>
      </c>
      <c r="F465" s="72" t="s">
        <v>513</v>
      </c>
      <c r="G465" s="73">
        <v>64</v>
      </c>
      <c r="H465" s="40"/>
      <c r="I465" s="74">
        <v>0</v>
      </c>
      <c r="J465" s="74">
        <v>0</v>
      </c>
      <c r="K465" s="74">
        <v>0</v>
      </c>
      <c r="L465" s="74">
        <v>0</v>
      </c>
      <c r="M465" s="74">
        <v>0</v>
      </c>
      <c r="N465" s="74">
        <v>0</v>
      </c>
      <c r="O465" s="74">
        <v>0</v>
      </c>
      <c r="P465" s="74">
        <v>0</v>
      </c>
      <c r="Q465" s="74">
        <v>0</v>
      </c>
      <c r="R465" s="74">
        <v>1</v>
      </c>
      <c r="S465" s="74">
        <v>0</v>
      </c>
      <c r="T465" s="74">
        <v>0</v>
      </c>
      <c r="U465" s="74">
        <v>0</v>
      </c>
      <c r="V465" s="74">
        <v>0</v>
      </c>
      <c r="W465" s="74">
        <v>0</v>
      </c>
      <c r="X465" s="74">
        <v>0</v>
      </c>
      <c r="Y465" s="74">
        <v>0</v>
      </c>
      <c r="Z465" s="46">
        <v>1</v>
      </c>
      <c r="AA465" s="47">
        <f t="shared" ref="AA465:AA514" si="25">COUNTIF($I465:$Y465,"&lt;&gt;0")</f>
        <v>1</v>
      </c>
    </row>
    <row r="466" spans="1:27" ht="12.75" customHeight="1" x14ac:dyDescent="0.25">
      <c r="A466" s="82" t="s">
        <v>1002</v>
      </c>
      <c r="B466" s="92" t="s">
        <v>1003</v>
      </c>
      <c r="C466" s="84" t="s">
        <v>1008</v>
      </c>
      <c r="D466" s="70" t="s">
        <v>1009</v>
      </c>
      <c r="E466" s="85" t="s">
        <v>1011</v>
      </c>
      <c r="F466" s="72" t="s">
        <v>513</v>
      </c>
      <c r="G466" s="73">
        <v>64</v>
      </c>
      <c r="H466" s="40"/>
      <c r="I466" s="74">
        <v>0</v>
      </c>
      <c r="J466" s="74">
        <v>0</v>
      </c>
      <c r="K466" s="74">
        <v>0</v>
      </c>
      <c r="L466" s="74">
        <v>0</v>
      </c>
      <c r="M466" s="74">
        <v>0</v>
      </c>
      <c r="N466" s="74">
        <v>0</v>
      </c>
      <c r="O466" s="74">
        <v>0</v>
      </c>
      <c r="P466" s="74">
        <v>0</v>
      </c>
      <c r="Q466" s="74">
        <v>0</v>
      </c>
      <c r="R466" s="74">
        <v>0</v>
      </c>
      <c r="S466" s="74">
        <v>0</v>
      </c>
      <c r="T466" s="74">
        <v>0</v>
      </c>
      <c r="U466" s="74">
        <v>0</v>
      </c>
      <c r="V466" s="74">
        <v>0</v>
      </c>
      <c r="W466" s="74">
        <v>0</v>
      </c>
      <c r="X466" s="74">
        <v>0</v>
      </c>
      <c r="Y466" s="74">
        <v>0</v>
      </c>
      <c r="Z466" s="46">
        <v>0</v>
      </c>
      <c r="AA466" s="47">
        <f t="shared" si="25"/>
        <v>0</v>
      </c>
    </row>
    <row r="467" spans="1:27" ht="12.75" customHeight="1" x14ac:dyDescent="0.25">
      <c r="A467" s="82" t="s">
        <v>1005</v>
      </c>
      <c r="B467" s="92" t="s">
        <v>1006</v>
      </c>
      <c r="C467" s="84" t="s">
        <v>1008</v>
      </c>
      <c r="D467" s="70" t="s">
        <v>1009</v>
      </c>
      <c r="E467" s="85" t="s">
        <v>1012</v>
      </c>
      <c r="F467" s="72" t="s">
        <v>513</v>
      </c>
      <c r="G467" s="73">
        <v>64</v>
      </c>
      <c r="H467" s="40"/>
      <c r="I467" s="74">
        <v>0</v>
      </c>
      <c r="J467" s="74">
        <v>0</v>
      </c>
      <c r="K467" s="74">
        <v>0</v>
      </c>
      <c r="L467" s="74">
        <v>0</v>
      </c>
      <c r="M467" s="74">
        <v>0</v>
      </c>
      <c r="N467" s="74">
        <v>0</v>
      </c>
      <c r="O467" s="74">
        <v>0</v>
      </c>
      <c r="P467" s="74">
        <v>0</v>
      </c>
      <c r="Q467" s="74">
        <v>0</v>
      </c>
      <c r="R467" s="74">
        <v>0</v>
      </c>
      <c r="S467" s="74">
        <v>0</v>
      </c>
      <c r="T467" s="74">
        <v>0</v>
      </c>
      <c r="U467" s="74">
        <v>0</v>
      </c>
      <c r="V467" s="74">
        <v>0</v>
      </c>
      <c r="W467" s="74">
        <v>0</v>
      </c>
      <c r="X467" s="74">
        <v>0</v>
      </c>
      <c r="Y467" s="74">
        <v>0</v>
      </c>
      <c r="Z467" s="46">
        <v>0</v>
      </c>
      <c r="AA467" s="47">
        <f t="shared" si="25"/>
        <v>0</v>
      </c>
    </row>
    <row r="468" spans="1:27" ht="12.75" customHeight="1" x14ac:dyDescent="0.25">
      <c r="A468" s="106" t="s">
        <v>1013</v>
      </c>
      <c r="B468" s="93" t="s">
        <v>1014</v>
      </c>
      <c r="C468" s="56" t="s">
        <v>1013</v>
      </c>
      <c r="D468" s="57" t="s">
        <v>1014</v>
      </c>
      <c r="E468" s="81" t="s">
        <v>1015</v>
      </c>
      <c r="F468" s="59" t="s">
        <v>234</v>
      </c>
      <c r="G468" s="60">
        <v>65</v>
      </c>
      <c r="H468" s="16"/>
      <c r="I468" s="45">
        <v>0</v>
      </c>
      <c r="J468" s="45">
        <v>0</v>
      </c>
      <c r="K468" s="45">
        <v>0</v>
      </c>
      <c r="L468" s="45">
        <v>0</v>
      </c>
      <c r="M468" s="45">
        <v>0</v>
      </c>
      <c r="N468" s="45">
        <v>0</v>
      </c>
      <c r="O468" s="45">
        <v>0</v>
      </c>
      <c r="P468" s="45">
        <v>0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0</v>
      </c>
      <c r="X468" s="45">
        <v>0</v>
      </c>
      <c r="Y468" s="45">
        <v>0</v>
      </c>
      <c r="Z468" s="46">
        <v>0</v>
      </c>
      <c r="AA468" s="47">
        <f t="shared" si="25"/>
        <v>0</v>
      </c>
    </row>
    <row r="469" spans="1:27" ht="12.75" customHeight="1" x14ac:dyDescent="0.25">
      <c r="A469" s="54" t="s">
        <v>1016</v>
      </c>
      <c r="B469" s="55" t="s">
        <v>1017</v>
      </c>
      <c r="C469" s="56" t="s">
        <v>1016</v>
      </c>
      <c r="D469" s="57" t="s">
        <v>1017</v>
      </c>
      <c r="E469" s="81" t="s">
        <v>1018</v>
      </c>
      <c r="F469" s="59" t="s">
        <v>234</v>
      </c>
      <c r="G469" s="60">
        <v>65</v>
      </c>
      <c r="H469" s="16"/>
      <c r="I469" s="45">
        <v>0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0</v>
      </c>
      <c r="U469" s="45">
        <v>0</v>
      </c>
      <c r="V469" s="45">
        <v>0</v>
      </c>
      <c r="W469" s="45">
        <v>0</v>
      </c>
      <c r="X469" s="45">
        <v>0</v>
      </c>
      <c r="Y469" s="45">
        <v>0</v>
      </c>
      <c r="Z469" s="46">
        <v>0</v>
      </c>
      <c r="AA469" s="47">
        <f t="shared" si="25"/>
        <v>0</v>
      </c>
    </row>
    <row r="470" spans="1:27" ht="12.75" customHeight="1" x14ac:dyDescent="0.25">
      <c r="A470" s="54" t="s">
        <v>1019</v>
      </c>
      <c r="B470" s="55" t="s">
        <v>1020</v>
      </c>
      <c r="C470" s="56" t="s">
        <v>1019</v>
      </c>
      <c r="D470" s="57" t="s">
        <v>1020</v>
      </c>
      <c r="E470" s="81" t="s">
        <v>1021</v>
      </c>
      <c r="F470" s="59" t="s">
        <v>234</v>
      </c>
      <c r="G470" s="60">
        <v>65</v>
      </c>
      <c r="H470" s="16"/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45">
        <v>0</v>
      </c>
      <c r="R470" s="45">
        <v>0</v>
      </c>
      <c r="S470" s="45">
        <v>0</v>
      </c>
      <c r="T470" s="45">
        <v>0</v>
      </c>
      <c r="U470" s="45">
        <v>0</v>
      </c>
      <c r="V470" s="45">
        <v>0</v>
      </c>
      <c r="W470" s="45">
        <v>0</v>
      </c>
      <c r="X470" s="45">
        <v>0</v>
      </c>
      <c r="Y470" s="45">
        <v>0</v>
      </c>
      <c r="Z470" s="46">
        <v>0</v>
      </c>
      <c r="AA470" s="47">
        <f t="shared" si="25"/>
        <v>0</v>
      </c>
    </row>
    <row r="471" spans="1:27" ht="12.75" customHeight="1" x14ac:dyDescent="0.25">
      <c r="A471" s="67" t="s">
        <v>1013</v>
      </c>
      <c r="B471" s="100" t="s">
        <v>1014</v>
      </c>
      <c r="C471" s="84" t="s">
        <v>1022</v>
      </c>
      <c r="D471" s="70" t="s">
        <v>1023</v>
      </c>
      <c r="E471" s="85" t="s">
        <v>1024</v>
      </c>
      <c r="F471" s="72" t="s">
        <v>234</v>
      </c>
      <c r="G471" s="90">
        <v>65</v>
      </c>
      <c r="H471" s="40"/>
      <c r="I471" s="74">
        <v>0</v>
      </c>
      <c r="J471" s="74">
        <v>0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  <c r="Q471" s="74">
        <v>0</v>
      </c>
      <c r="R471" s="74">
        <v>0</v>
      </c>
      <c r="S471" s="74">
        <v>0</v>
      </c>
      <c r="T471" s="74">
        <v>0</v>
      </c>
      <c r="U471" s="74">
        <v>0</v>
      </c>
      <c r="V471" s="74">
        <v>0</v>
      </c>
      <c r="W471" s="74">
        <v>0</v>
      </c>
      <c r="X471" s="74">
        <v>0</v>
      </c>
      <c r="Y471" s="74">
        <v>0</v>
      </c>
      <c r="Z471" s="46">
        <v>0</v>
      </c>
      <c r="AA471" s="47">
        <f t="shared" si="25"/>
        <v>0</v>
      </c>
    </row>
    <row r="472" spans="1:27" ht="12.75" customHeight="1" x14ac:dyDescent="0.25">
      <c r="A472" s="82" t="s">
        <v>1016</v>
      </c>
      <c r="B472" s="83" t="s">
        <v>1017</v>
      </c>
      <c r="C472" s="84" t="s">
        <v>1022</v>
      </c>
      <c r="D472" s="70" t="s">
        <v>1023</v>
      </c>
      <c r="E472" s="85" t="s">
        <v>1025</v>
      </c>
      <c r="F472" s="72" t="s">
        <v>234</v>
      </c>
      <c r="G472" s="90">
        <v>65</v>
      </c>
      <c r="H472" s="40"/>
      <c r="I472" s="74">
        <v>0</v>
      </c>
      <c r="J472" s="74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  <c r="Q472" s="74">
        <v>0</v>
      </c>
      <c r="R472" s="74">
        <v>0</v>
      </c>
      <c r="S472" s="74">
        <v>0</v>
      </c>
      <c r="T472" s="74">
        <v>0</v>
      </c>
      <c r="U472" s="74">
        <v>0</v>
      </c>
      <c r="V472" s="74">
        <v>0</v>
      </c>
      <c r="W472" s="74">
        <v>0</v>
      </c>
      <c r="X472" s="74">
        <v>0</v>
      </c>
      <c r="Y472" s="74">
        <v>0</v>
      </c>
      <c r="Z472" s="46">
        <v>0</v>
      </c>
      <c r="AA472" s="47">
        <f t="shared" si="25"/>
        <v>0</v>
      </c>
    </row>
    <row r="473" spans="1:27" ht="12.75" customHeight="1" x14ac:dyDescent="0.25">
      <c r="A473" s="82" t="s">
        <v>1019</v>
      </c>
      <c r="B473" s="83" t="s">
        <v>1020</v>
      </c>
      <c r="C473" s="84" t="s">
        <v>1022</v>
      </c>
      <c r="D473" s="70" t="s">
        <v>1023</v>
      </c>
      <c r="E473" s="85" t="s">
        <v>1026</v>
      </c>
      <c r="F473" s="72" t="s">
        <v>234</v>
      </c>
      <c r="G473" s="90">
        <v>65</v>
      </c>
      <c r="H473" s="40"/>
      <c r="I473" s="74">
        <v>0</v>
      </c>
      <c r="J473" s="74">
        <v>0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  <c r="Q473" s="74">
        <v>0</v>
      </c>
      <c r="R473" s="74">
        <v>0</v>
      </c>
      <c r="S473" s="74">
        <v>0</v>
      </c>
      <c r="T473" s="74">
        <v>0</v>
      </c>
      <c r="U473" s="74">
        <v>0</v>
      </c>
      <c r="V473" s="74">
        <v>0</v>
      </c>
      <c r="W473" s="74">
        <v>0</v>
      </c>
      <c r="X473" s="74">
        <v>0</v>
      </c>
      <c r="Y473" s="74">
        <v>0</v>
      </c>
      <c r="Z473" s="46">
        <v>0</v>
      </c>
      <c r="AA473" s="47">
        <f t="shared" si="25"/>
        <v>0</v>
      </c>
    </row>
    <row r="474" spans="1:27" ht="12.75" customHeight="1" x14ac:dyDescent="0.25">
      <c r="A474" s="54" t="s">
        <v>1027</v>
      </c>
      <c r="B474" s="55" t="s">
        <v>1028</v>
      </c>
      <c r="C474" s="56" t="s">
        <v>1027</v>
      </c>
      <c r="D474" s="57" t="s">
        <v>1028</v>
      </c>
      <c r="E474" s="58" t="s">
        <v>1029</v>
      </c>
      <c r="F474" s="59" t="s">
        <v>125</v>
      </c>
      <c r="G474" s="60">
        <v>66</v>
      </c>
      <c r="H474" s="16"/>
      <c r="I474" s="45">
        <v>0</v>
      </c>
      <c r="J474" s="45">
        <v>1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45">
        <v>0</v>
      </c>
      <c r="R474" s="45">
        <v>0</v>
      </c>
      <c r="S474" s="45">
        <v>0</v>
      </c>
      <c r="T474" s="45">
        <v>0</v>
      </c>
      <c r="U474" s="45">
        <v>0</v>
      </c>
      <c r="V474" s="45">
        <v>0</v>
      </c>
      <c r="W474" s="45">
        <v>0</v>
      </c>
      <c r="X474" s="45">
        <v>0</v>
      </c>
      <c r="Y474" s="45">
        <v>0</v>
      </c>
      <c r="Z474" s="46">
        <v>1</v>
      </c>
      <c r="AA474" s="47">
        <f t="shared" si="25"/>
        <v>1</v>
      </c>
    </row>
    <row r="475" spans="1:27" ht="12.75" customHeight="1" x14ac:dyDescent="0.25">
      <c r="A475" s="54" t="s">
        <v>1030</v>
      </c>
      <c r="B475" s="55" t="s">
        <v>1031</v>
      </c>
      <c r="C475" s="56" t="s">
        <v>1030</v>
      </c>
      <c r="D475" s="57" t="s">
        <v>1031</v>
      </c>
      <c r="E475" s="58" t="s">
        <v>1032</v>
      </c>
      <c r="F475" s="59" t="s">
        <v>125</v>
      </c>
      <c r="G475" s="60">
        <v>66</v>
      </c>
      <c r="H475" s="16"/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0</v>
      </c>
      <c r="S475" s="45">
        <v>0</v>
      </c>
      <c r="T475" s="45">
        <v>0</v>
      </c>
      <c r="U475" s="45">
        <v>0</v>
      </c>
      <c r="V475" s="45">
        <v>0</v>
      </c>
      <c r="W475" s="45">
        <v>0</v>
      </c>
      <c r="X475" s="45">
        <v>0</v>
      </c>
      <c r="Y475" s="45">
        <v>0</v>
      </c>
      <c r="Z475" s="46">
        <v>0</v>
      </c>
      <c r="AA475" s="47">
        <f t="shared" si="25"/>
        <v>0</v>
      </c>
    </row>
    <row r="476" spans="1:27" ht="12.75" customHeight="1" x14ac:dyDescent="0.25">
      <c r="A476" s="54" t="s">
        <v>1033</v>
      </c>
      <c r="B476" s="55" t="s">
        <v>1034</v>
      </c>
      <c r="C476" s="56" t="s">
        <v>1033</v>
      </c>
      <c r="D476" s="57" t="s">
        <v>1034</v>
      </c>
      <c r="E476" s="58" t="s">
        <v>1035</v>
      </c>
      <c r="F476" s="59" t="s">
        <v>125</v>
      </c>
      <c r="G476" s="60">
        <v>66</v>
      </c>
      <c r="H476" s="16"/>
      <c r="I476" s="45">
        <v>0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>
        <v>0</v>
      </c>
      <c r="R476" s="45">
        <v>0</v>
      </c>
      <c r="S476" s="45">
        <v>0</v>
      </c>
      <c r="T476" s="45">
        <v>0</v>
      </c>
      <c r="U476" s="45">
        <v>0</v>
      </c>
      <c r="V476" s="45">
        <v>0</v>
      </c>
      <c r="W476" s="45">
        <v>0</v>
      </c>
      <c r="X476" s="45">
        <v>0</v>
      </c>
      <c r="Y476" s="45">
        <v>0</v>
      </c>
      <c r="Z476" s="46">
        <v>0</v>
      </c>
      <c r="AA476" s="47">
        <f t="shared" si="25"/>
        <v>0</v>
      </c>
    </row>
    <row r="477" spans="1:27" ht="12.75" customHeight="1" x14ac:dyDescent="0.25">
      <c r="A477" s="54" t="s">
        <v>1036</v>
      </c>
      <c r="B477" s="55" t="s">
        <v>1037</v>
      </c>
      <c r="C477" s="56" t="s">
        <v>1036</v>
      </c>
      <c r="D477" s="57" t="s">
        <v>1037</v>
      </c>
      <c r="E477" s="58" t="s">
        <v>1038</v>
      </c>
      <c r="F477" s="59" t="s">
        <v>125</v>
      </c>
      <c r="G477" s="60">
        <v>66</v>
      </c>
      <c r="H477" s="16"/>
      <c r="I477" s="45">
        <v>0</v>
      </c>
      <c r="J477" s="45">
        <v>0</v>
      </c>
      <c r="K477" s="45">
        <v>0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0</v>
      </c>
      <c r="V477" s="45">
        <v>0</v>
      </c>
      <c r="W477" s="45">
        <v>0</v>
      </c>
      <c r="X477" s="45">
        <v>0</v>
      </c>
      <c r="Y477" s="45">
        <v>0</v>
      </c>
      <c r="Z477" s="46">
        <v>0</v>
      </c>
      <c r="AA477" s="47">
        <f t="shared" si="25"/>
        <v>0</v>
      </c>
    </row>
    <row r="478" spans="1:27" ht="12.75" customHeight="1" x14ac:dyDescent="0.25">
      <c r="A478" s="54" t="s">
        <v>1039</v>
      </c>
      <c r="B478" s="55" t="s">
        <v>1040</v>
      </c>
      <c r="C478" s="56" t="s">
        <v>1039</v>
      </c>
      <c r="D478" s="57" t="s">
        <v>1040</v>
      </c>
      <c r="E478" s="58" t="s">
        <v>1041</v>
      </c>
      <c r="F478" s="59" t="s">
        <v>125</v>
      </c>
      <c r="G478" s="60">
        <v>66</v>
      </c>
      <c r="H478" s="16"/>
      <c r="I478" s="45">
        <v>0</v>
      </c>
      <c r="J478" s="45">
        <v>-5.0000000000000711E-2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45">
        <v>0</v>
      </c>
      <c r="R478" s="45">
        <v>0</v>
      </c>
      <c r="S478" s="45">
        <v>0</v>
      </c>
      <c r="T478" s="45">
        <v>0</v>
      </c>
      <c r="U478" s="45">
        <v>1</v>
      </c>
      <c r="V478" s="45">
        <v>0</v>
      </c>
      <c r="W478" s="45">
        <v>0</v>
      </c>
      <c r="X478" s="45">
        <v>0</v>
      </c>
      <c r="Y478" s="45">
        <v>0</v>
      </c>
      <c r="Z478" s="46">
        <v>0.94999999999998863</v>
      </c>
      <c r="AA478" s="47">
        <f t="shared" si="25"/>
        <v>2</v>
      </c>
    </row>
    <row r="479" spans="1:27" ht="12.75" customHeight="1" x14ac:dyDescent="0.25">
      <c r="A479" s="54" t="s">
        <v>1042</v>
      </c>
      <c r="B479" s="55" t="s">
        <v>1043</v>
      </c>
      <c r="C479" s="56" t="s">
        <v>1042</v>
      </c>
      <c r="D479" s="57" t="s">
        <v>1043</v>
      </c>
      <c r="E479" s="58" t="s">
        <v>1044</v>
      </c>
      <c r="F479" s="59" t="s">
        <v>125</v>
      </c>
      <c r="G479" s="60">
        <v>66</v>
      </c>
      <c r="H479" s="16"/>
      <c r="I479" s="45">
        <v>0</v>
      </c>
      <c r="J479" s="45">
        <v>0</v>
      </c>
      <c r="K479" s="45">
        <v>0</v>
      </c>
      <c r="L479" s="45">
        <v>0</v>
      </c>
      <c r="M479" s="45">
        <v>0</v>
      </c>
      <c r="N479" s="45">
        <v>0</v>
      </c>
      <c r="O479" s="45">
        <v>0</v>
      </c>
      <c r="P479" s="45">
        <v>0</v>
      </c>
      <c r="Q479" s="45">
        <v>0</v>
      </c>
      <c r="R479" s="45">
        <v>0</v>
      </c>
      <c r="S479" s="45">
        <v>0</v>
      </c>
      <c r="T479" s="45">
        <v>0</v>
      </c>
      <c r="U479" s="45">
        <v>0</v>
      </c>
      <c r="V479" s="45">
        <v>0</v>
      </c>
      <c r="W479" s="45">
        <v>0</v>
      </c>
      <c r="X479" s="45">
        <v>0</v>
      </c>
      <c r="Y479" s="45">
        <v>0</v>
      </c>
      <c r="Z479" s="46">
        <v>0</v>
      </c>
      <c r="AA479" s="47">
        <f t="shared" si="25"/>
        <v>0</v>
      </c>
    </row>
    <row r="480" spans="1:27" ht="12.75" customHeight="1" x14ac:dyDescent="0.25">
      <c r="A480" s="54" t="s">
        <v>1045</v>
      </c>
      <c r="B480" s="55" t="s">
        <v>1046</v>
      </c>
      <c r="C480" s="56" t="s">
        <v>1045</v>
      </c>
      <c r="D480" s="57" t="s">
        <v>1046</v>
      </c>
      <c r="E480" s="58" t="s">
        <v>1047</v>
      </c>
      <c r="F480" s="59" t="s">
        <v>125</v>
      </c>
      <c r="G480" s="60">
        <v>66</v>
      </c>
      <c r="H480" s="16"/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0</v>
      </c>
      <c r="R480" s="45">
        <v>0</v>
      </c>
      <c r="S480" s="45">
        <v>0</v>
      </c>
      <c r="T480" s="45">
        <v>0</v>
      </c>
      <c r="U480" s="45">
        <v>0</v>
      </c>
      <c r="V480" s="45">
        <v>0</v>
      </c>
      <c r="W480" s="45">
        <v>0</v>
      </c>
      <c r="X480" s="45">
        <v>0</v>
      </c>
      <c r="Y480" s="45">
        <v>0</v>
      </c>
      <c r="Z480" s="46">
        <v>0</v>
      </c>
      <c r="AA480" s="47">
        <f t="shared" si="25"/>
        <v>0</v>
      </c>
    </row>
    <row r="481" spans="1:27" ht="12.75" customHeight="1" x14ac:dyDescent="0.25">
      <c r="A481" s="67" t="s">
        <v>1030</v>
      </c>
      <c r="B481" s="68" t="s">
        <v>1031</v>
      </c>
      <c r="C481" s="69" t="s">
        <v>1048</v>
      </c>
      <c r="D481" s="70" t="s">
        <v>1049</v>
      </c>
      <c r="E481" s="71" t="s">
        <v>1050</v>
      </c>
      <c r="F481" s="72" t="s">
        <v>125</v>
      </c>
      <c r="G481" s="90">
        <v>66</v>
      </c>
      <c r="H481" s="16"/>
      <c r="I481" s="74">
        <v>0</v>
      </c>
      <c r="J481" s="74">
        <v>0</v>
      </c>
      <c r="K481" s="74">
        <v>0</v>
      </c>
      <c r="L481" s="74">
        <v>0</v>
      </c>
      <c r="M481" s="74">
        <v>0</v>
      </c>
      <c r="N481" s="74">
        <v>0</v>
      </c>
      <c r="O481" s="74">
        <v>0</v>
      </c>
      <c r="P481" s="74">
        <v>0</v>
      </c>
      <c r="Q481" s="74">
        <v>0</v>
      </c>
      <c r="R481" s="74">
        <v>0</v>
      </c>
      <c r="S481" s="74">
        <v>0</v>
      </c>
      <c r="T481" s="74">
        <v>0</v>
      </c>
      <c r="U481" s="74">
        <v>0</v>
      </c>
      <c r="V481" s="74">
        <v>0</v>
      </c>
      <c r="W481" s="74">
        <v>0</v>
      </c>
      <c r="X481" s="74">
        <v>1</v>
      </c>
      <c r="Y481" s="74">
        <v>0</v>
      </c>
      <c r="Z481" s="46">
        <v>1</v>
      </c>
      <c r="AA481" s="47">
        <f t="shared" si="25"/>
        <v>1</v>
      </c>
    </row>
    <row r="482" spans="1:27" ht="12.75" customHeight="1" x14ac:dyDescent="0.25">
      <c r="A482" s="67" t="s">
        <v>1042</v>
      </c>
      <c r="B482" s="68" t="s">
        <v>1043</v>
      </c>
      <c r="C482" s="69" t="s">
        <v>1048</v>
      </c>
      <c r="D482" s="70" t="s">
        <v>1049</v>
      </c>
      <c r="E482" s="71" t="s">
        <v>1051</v>
      </c>
      <c r="F482" s="72" t="s">
        <v>125</v>
      </c>
      <c r="G482" s="90">
        <v>66</v>
      </c>
      <c r="H482" s="16"/>
      <c r="I482" s="74">
        <v>0</v>
      </c>
      <c r="J482" s="74">
        <v>0</v>
      </c>
      <c r="K482" s="74">
        <v>0</v>
      </c>
      <c r="L482" s="74">
        <v>0</v>
      </c>
      <c r="M482" s="74">
        <v>0</v>
      </c>
      <c r="N482" s="74">
        <v>0</v>
      </c>
      <c r="O482" s="74">
        <v>0</v>
      </c>
      <c r="P482" s="74">
        <v>0</v>
      </c>
      <c r="Q482" s="74">
        <v>0</v>
      </c>
      <c r="R482" s="74">
        <v>0</v>
      </c>
      <c r="S482" s="74">
        <v>0</v>
      </c>
      <c r="T482" s="74">
        <v>0</v>
      </c>
      <c r="U482" s="74">
        <v>0</v>
      </c>
      <c r="V482" s="74">
        <v>0</v>
      </c>
      <c r="W482" s="74">
        <v>0</v>
      </c>
      <c r="X482" s="74">
        <v>0</v>
      </c>
      <c r="Y482" s="74">
        <v>0</v>
      </c>
      <c r="Z482" s="46">
        <v>0</v>
      </c>
      <c r="AA482" s="47">
        <f t="shared" si="25"/>
        <v>0</v>
      </c>
    </row>
    <row r="483" spans="1:27" ht="12.75" customHeight="1" x14ac:dyDescent="0.25">
      <c r="A483" s="67" t="s">
        <v>1033</v>
      </c>
      <c r="B483" s="68" t="s">
        <v>1034</v>
      </c>
      <c r="C483" s="69" t="s">
        <v>1052</v>
      </c>
      <c r="D483" s="70" t="s">
        <v>1053</v>
      </c>
      <c r="E483" s="71" t="s">
        <v>1054</v>
      </c>
      <c r="F483" s="72" t="s">
        <v>125</v>
      </c>
      <c r="G483" s="90">
        <v>66</v>
      </c>
      <c r="H483" s="16"/>
      <c r="I483" s="74">
        <v>0</v>
      </c>
      <c r="J483" s="74">
        <v>0</v>
      </c>
      <c r="K483" s="74">
        <v>0</v>
      </c>
      <c r="L483" s="74">
        <v>0</v>
      </c>
      <c r="M483" s="74">
        <v>0</v>
      </c>
      <c r="N483" s="74">
        <v>0</v>
      </c>
      <c r="O483" s="74">
        <v>0</v>
      </c>
      <c r="P483" s="74">
        <v>0</v>
      </c>
      <c r="Q483" s="74">
        <v>0</v>
      </c>
      <c r="R483" s="74">
        <v>0</v>
      </c>
      <c r="S483" s="74">
        <v>0</v>
      </c>
      <c r="T483" s="74">
        <v>0</v>
      </c>
      <c r="U483" s="74">
        <v>0</v>
      </c>
      <c r="V483" s="74">
        <v>0</v>
      </c>
      <c r="W483" s="74">
        <v>0</v>
      </c>
      <c r="X483" s="74">
        <v>0</v>
      </c>
      <c r="Y483" s="74">
        <v>0</v>
      </c>
      <c r="Z483" s="46">
        <v>0</v>
      </c>
      <c r="AA483" s="47">
        <f t="shared" si="25"/>
        <v>0</v>
      </c>
    </row>
    <row r="484" spans="1:27" ht="12.75" customHeight="1" x14ac:dyDescent="0.25">
      <c r="A484" s="67" t="s">
        <v>1036</v>
      </c>
      <c r="B484" s="68" t="s">
        <v>1037</v>
      </c>
      <c r="C484" s="69" t="s">
        <v>1052</v>
      </c>
      <c r="D484" s="70" t="s">
        <v>1053</v>
      </c>
      <c r="E484" s="71" t="s">
        <v>1055</v>
      </c>
      <c r="F484" s="72" t="s">
        <v>125</v>
      </c>
      <c r="G484" s="90">
        <v>66</v>
      </c>
      <c r="H484" s="16"/>
      <c r="I484" s="74">
        <v>0</v>
      </c>
      <c r="J484" s="74">
        <v>0</v>
      </c>
      <c r="K484" s="74">
        <v>0</v>
      </c>
      <c r="L484" s="74">
        <v>0</v>
      </c>
      <c r="M484" s="74">
        <v>0</v>
      </c>
      <c r="N484" s="74">
        <v>0</v>
      </c>
      <c r="O484" s="74">
        <v>0</v>
      </c>
      <c r="P484" s="74">
        <v>0</v>
      </c>
      <c r="Q484" s="74">
        <v>0</v>
      </c>
      <c r="R484" s="74">
        <v>0</v>
      </c>
      <c r="S484" s="74">
        <v>0</v>
      </c>
      <c r="T484" s="74">
        <v>0</v>
      </c>
      <c r="U484" s="74">
        <v>0.5</v>
      </c>
      <c r="V484" s="74">
        <v>0</v>
      </c>
      <c r="W484" s="74">
        <v>0.5</v>
      </c>
      <c r="X484" s="74">
        <v>1</v>
      </c>
      <c r="Y484" s="74">
        <v>0</v>
      </c>
      <c r="Z484" s="46">
        <v>2</v>
      </c>
      <c r="AA484" s="47">
        <f t="shared" si="25"/>
        <v>3</v>
      </c>
    </row>
    <row r="485" spans="1:27" ht="12.75" customHeight="1" x14ac:dyDescent="0.25">
      <c r="A485" s="67" t="s">
        <v>1045</v>
      </c>
      <c r="B485" s="68" t="s">
        <v>1046</v>
      </c>
      <c r="C485" s="69" t="s">
        <v>1052</v>
      </c>
      <c r="D485" s="70" t="s">
        <v>1053</v>
      </c>
      <c r="E485" s="71" t="s">
        <v>1056</v>
      </c>
      <c r="F485" s="72" t="s">
        <v>125</v>
      </c>
      <c r="G485" s="90">
        <v>66</v>
      </c>
      <c r="H485" s="16"/>
      <c r="I485" s="74">
        <v>0</v>
      </c>
      <c r="J485" s="74">
        <v>0</v>
      </c>
      <c r="K485" s="74">
        <v>0</v>
      </c>
      <c r="L485" s="74">
        <v>0</v>
      </c>
      <c r="M485" s="74">
        <v>0</v>
      </c>
      <c r="N485" s="74">
        <v>0</v>
      </c>
      <c r="O485" s="74">
        <v>0</v>
      </c>
      <c r="P485" s="74">
        <v>0</v>
      </c>
      <c r="Q485" s="74">
        <v>0</v>
      </c>
      <c r="R485" s="74">
        <v>0</v>
      </c>
      <c r="S485" s="74">
        <v>0</v>
      </c>
      <c r="T485" s="74">
        <v>0</v>
      </c>
      <c r="U485" s="74">
        <v>0</v>
      </c>
      <c r="V485" s="74">
        <v>0</v>
      </c>
      <c r="W485" s="74">
        <v>0</v>
      </c>
      <c r="X485" s="74">
        <v>-1</v>
      </c>
      <c r="Y485" s="74">
        <v>0</v>
      </c>
      <c r="Z485" s="46">
        <v>-1</v>
      </c>
      <c r="AA485" s="47">
        <f t="shared" si="25"/>
        <v>1</v>
      </c>
    </row>
    <row r="486" spans="1:27" x14ac:dyDescent="0.25">
      <c r="A486" s="54" t="s">
        <v>1057</v>
      </c>
      <c r="B486" s="55" t="s">
        <v>1058</v>
      </c>
      <c r="C486" s="56" t="s">
        <v>1057</v>
      </c>
      <c r="D486" s="57" t="s">
        <v>1058</v>
      </c>
      <c r="E486" s="58" t="s">
        <v>1059</v>
      </c>
      <c r="F486" s="59" t="s">
        <v>238</v>
      </c>
      <c r="G486" s="60">
        <v>67</v>
      </c>
      <c r="H486" s="16"/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45">
        <v>0</v>
      </c>
      <c r="R486" s="45">
        <v>0</v>
      </c>
      <c r="S486" s="45">
        <v>0</v>
      </c>
      <c r="T486" s="45">
        <v>0</v>
      </c>
      <c r="U486" s="45">
        <v>0</v>
      </c>
      <c r="V486" s="45">
        <v>0</v>
      </c>
      <c r="W486" s="45">
        <v>0</v>
      </c>
      <c r="X486" s="45">
        <v>0</v>
      </c>
      <c r="Y486" s="45">
        <v>0</v>
      </c>
      <c r="Z486" s="46">
        <v>0</v>
      </c>
      <c r="AA486" s="47">
        <f t="shared" si="25"/>
        <v>0</v>
      </c>
    </row>
    <row r="487" spans="1:27" x14ac:dyDescent="0.25">
      <c r="A487" s="54" t="s">
        <v>1060</v>
      </c>
      <c r="B487" s="55" t="s">
        <v>1061</v>
      </c>
      <c r="C487" s="56" t="s">
        <v>1060</v>
      </c>
      <c r="D487" s="57" t="s">
        <v>1061</v>
      </c>
      <c r="E487" s="58" t="s">
        <v>1062</v>
      </c>
      <c r="F487" s="59" t="s">
        <v>335</v>
      </c>
      <c r="G487" s="60">
        <v>67</v>
      </c>
      <c r="H487" s="16"/>
      <c r="I487" s="45">
        <v>0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0</v>
      </c>
      <c r="R487" s="45">
        <v>0</v>
      </c>
      <c r="S487" s="45">
        <v>0</v>
      </c>
      <c r="T487" s="45">
        <v>0</v>
      </c>
      <c r="U487" s="45">
        <v>0</v>
      </c>
      <c r="V487" s="45">
        <v>0</v>
      </c>
      <c r="W487" s="45">
        <v>0</v>
      </c>
      <c r="X487" s="45">
        <v>0</v>
      </c>
      <c r="Y487" s="45">
        <v>0</v>
      </c>
      <c r="Z487" s="46">
        <v>0</v>
      </c>
      <c r="AA487" s="47">
        <f t="shared" si="25"/>
        <v>0</v>
      </c>
    </row>
    <row r="488" spans="1:27" x14ac:dyDescent="0.25">
      <c r="A488" s="54" t="s">
        <v>1063</v>
      </c>
      <c r="B488" s="55" t="s">
        <v>1064</v>
      </c>
      <c r="C488" s="56" t="s">
        <v>1063</v>
      </c>
      <c r="D488" s="57" t="s">
        <v>1064</v>
      </c>
      <c r="E488" s="58" t="s">
        <v>1065</v>
      </c>
      <c r="F488" s="59" t="s">
        <v>335</v>
      </c>
      <c r="G488" s="60">
        <v>67</v>
      </c>
      <c r="H488" s="16"/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45">
        <v>0</v>
      </c>
      <c r="R488" s="45">
        <v>0</v>
      </c>
      <c r="S488" s="45">
        <v>0</v>
      </c>
      <c r="T488" s="45">
        <v>0</v>
      </c>
      <c r="U488" s="45">
        <v>0</v>
      </c>
      <c r="V488" s="45">
        <v>0</v>
      </c>
      <c r="W488" s="45">
        <v>0</v>
      </c>
      <c r="X488" s="45">
        <v>0</v>
      </c>
      <c r="Y488" s="45">
        <v>0</v>
      </c>
      <c r="Z488" s="46">
        <v>0</v>
      </c>
      <c r="AA488" s="47">
        <f t="shared" si="25"/>
        <v>0</v>
      </c>
    </row>
    <row r="489" spans="1:27" x14ac:dyDescent="0.25">
      <c r="A489" s="54" t="s">
        <v>1066</v>
      </c>
      <c r="B489" s="55" t="s">
        <v>1067</v>
      </c>
      <c r="C489" s="56" t="s">
        <v>1066</v>
      </c>
      <c r="D489" s="57" t="s">
        <v>1067</v>
      </c>
      <c r="E489" s="58" t="s">
        <v>1068</v>
      </c>
      <c r="F489" s="59" t="s">
        <v>238</v>
      </c>
      <c r="G489" s="60">
        <v>67</v>
      </c>
      <c r="H489" s="16"/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45">
        <v>0</v>
      </c>
      <c r="V489" s="45">
        <v>0</v>
      </c>
      <c r="W489" s="45">
        <v>0</v>
      </c>
      <c r="X489" s="45">
        <v>0</v>
      </c>
      <c r="Y489" s="45">
        <v>0</v>
      </c>
      <c r="Z489" s="46">
        <v>0</v>
      </c>
      <c r="AA489" s="47">
        <f t="shared" si="25"/>
        <v>0</v>
      </c>
    </row>
    <row r="490" spans="1:27" ht="12.75" customHeight="1" x14ac:dyDescent="0.25">
      <c r="A490" s="54" t="s">
        <v>1069</v>
      </c>
      <c r="B490" s="55" t="s">
        <v>1070</v>
      </c>
      <c r="C490" s="56" t="s">
        <v>1069</v>
      </c>
      <c r="D490" s="57" t="s">
        <v>1070</v>
      </c>
      <c r="E490" s="58" t="s">
        <v>1071</v>
      </c>
      <c r="F490" s="59" t="s">
        <v>238</v>
      </c>
      <c r="G490" s="60">
        <v>67</v>
      </c>
      <c r="H490" s="16"/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0</v>
      </c>
      <c r="P490" s="45">
        <v>0</v>
      </c>
      <c r="Q490" s="45">
        <v>0</v>
      </c>
      <c r="R490" s="45">
        <v>0</v>
      </c>
      <c r="S490" s="45">
        <v>0</v>
      </c>
      <c r="T490" s="45">
        <v>0</v>
      </c>
      <c r="U490" s="45">
        <v>0</v>
      </c>
      <c r="V490" s="45">
        <v>0</v>
      </c>
      <c r="W490" s="45">
        <v>0</v>
      </c>
      <c r="X490" s="45">
        <v>0</v>
      </c>
      <c r="Y490" s="45">
        <v>0</v>
      </c>
      <c r="Z490" s="46">
        <v>0</v>
      </c>
      <c r="AA490" s="47">
        <f t="shared" si="25"/>
        <v>0</v>
      </c>
    </row>
    <row r="491" spans="1:27" ht="12.75" customHeight="1" x14ac:dyDescent="0.25">
      <c r="A491" s="54" t="s">
        <v>1072</v>
      </c>
      <c r="B491" s="55" t="s">
        <v>1073</v>
      </c>
      <c r="C491" s="86" t="s">
        <v>1072</v>
      </c>
      <c r="D491" s="57" t="s">
        <v>1073</v>
      </c>
      <c r="E491" s="58" t="s">
        <v>1074</v>
      </c>
      <c r="F491" s="59" t="s">
        <v>238</v>
      </c>
      <c r="G491" s="60">
        <v>67</v>
      </c>
      <c r="H491" s="16"/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5">
        <v>0</v>
      </c>
      <c r="S491" s="45">
        <v>0</v>
      </c>
      <c r="T491" s="45">
        <v>0</v>
      </c>
      <c r="U491" s="45">
        <v>0</v>
      </c>
      <c r="V491" s="45">
        <v>0</v>
      </c>
      <c r="W491" s="45">
        <v>0</v>
      </c>
      <c r="X491" s="45">
        <v>0</v>
      </c>
      <c r="Y491" s="45">
        <v>0</v>
      </c>
      <c r="Z491" s="46">
        <v>0</v>
      </c>
      <c r="AA491" s="47">
        <f t="shared" si="25"/>
        <v>0</v>
      </c>
    </row>
    <row r="492" spans="1:27" ht="12.75" customHeight="1" x14ac:dyDescent="0.25">
      <c r="A492" s="54" t="s">
        <v>1075</v>
      </c>
      <c r="B492" s="55" t="s">
        <v>1076</v>
      </c>
      <c r="C492" s="56" t="s">
        <v>1075</v>
      </c>
      <c r="D492" s="57" t="s">
        <v>1076</v>
      </c>
      <c r="E492" s="58" t="s">
        <v>1077</v>
      </c>
      <c r="F492" s="59" t="s">
        <v>238</v>
      </c>
      <c r="G492" s="60">
        <v>67</v>
      </c>
      <c r="H492" s="16"/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0</v>
      </c>
      <c r="V492" s="45">
        <v>0</v>
      </c>
      <c r="W492" s="45">
        <v>0</v>
      </c>
      <c r="X492" s="45">
        <v>0</v>
      </c>
      <c r="Y492" s="45">
        <v>0</v>
      </c>
      <c r="Z492" s="46">
        <v>0</v>
      </c>
      <c r="AA492" s="47">
        <f t="shared" si="25"/>
        <v>0</v>
      </c>
    </row>
    <row r="493" spans="1:27" ht="12.75" customHeight="1" x14ac:dyDescent="0.25">
      <c r="A493" s="54" t="s">
        <v>1078</v>
      </c>
      <c r="B493" s="55" t="s">
        <v>1079</v>
      </c>
      <c r="C493" s="86" t="s">
        <v>1078</v>
      </c>
      <c r="D493" s="57" t="s">
        <v>1079</v>
      </c>
      <c r="E493" s="58" t="s">
        <v>1080</v>
      </c>
      <c r="F493" s="59" t="s">
        <v>238</v>
      </c>
      <c r="G493" s="60">
        <v>67</v>
      </c>
      <c r="H493" s="16"/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5">
        <v>0</v>
      </c>
      <c r="S493" s="45">
        <v>0</v>
      </c>
      <c r="T493" s="45">
        <v>0</v>
      </c>
      <c r="U493" s="45">
        <v>0</v>
      </c>
      <c r="V493" s="45">
        <v>0</v>
      </c>
      <c r="W493" s="45">
        <v>0</v>
      </c>
      <c r="X493" s="45">
        <v>0</v>
      </c>
      <c r="Y493" s="45">
        <v>0</v>
      </c>
      <c r="Z493" s="46">
        <v>0</v>
      </c>
      <c r="AA493" s="47">
        <f t="shared" si="25"/>
        <v>0</v>
      </c>
    </row>
    <row r="494" spans="1:27" ht="12.75" customHeight="1" x14ac:dyDescent="0.25">
      <c r="A494" s="67" t="s">
        <v>1057</v>
      </c>
      <c r="B494" s="68" t="s">
        <v>1058</v>
      </c>
      <c r="C494" s="69" t="s">
        <v>1081</v>
      </c>
      <c r="D494" s="70" t="s">
        <v>1082</v>
      </c>
      <c r="E494" s="71" t="s">
        <v>1083</v>
      </c>
      <c r="F494" s="72" t="s">
        <v>238</v>
      </c>
      <c r="G494" s="90">
        <v>67</v>
      </c>
      <c r="H494" s="16"/>
      <c r="I494" s="74">
        <v>0</v>
      </c>
      <c r="J494" s="74">
        <v>0</v>
      </c>
      <c r="K494" s="74">
        <v>0</v>
      </c>
      <c r="L494" s="74">
        <v>0</v>
      </c>
      <c r="M494" s="74">
        <v>0</v>
      </c>
      <c r="N494" s="74">
        <v>0</v>
      </c>
      <c r="O494" s="74">
        <v>0</v>
      </c>
      <c r="P494" s="74">
        <v>1</v>
      </c>
      <c r="Q494" s="74">
        <v>0</v>
      </c>
      <c r="R494" s="74">
        <v>0</v>
      </c>
      <c r="S494" s="74">
        <v>1</v>
      </c>
      <c r="T494" s="74">
        <v>-1</v>
      </c>
      <c r="U494" s="74">
        <v>1</v>
      </c>
      <c r="V494" s="74">
        <v>0</v>
      </c>
      <c r="W494" s="74">
        <v>0</v>
      </c>
      <c r="X494" s="74">
        <v>0</v>
      </c>
      <c r="Y494" s="74">
        <v>0</v>
      </c>
      <c r="Z494" s="46">
        <v>2</v>
      </c>
      <c r="AA494" s="47">
        <f t="shared" si="25"/>
        <v>4</v>
      </c>
    </row>
    <row r="495" spans="1:27" ht="12.75" customHeight="1" x14ac:dyDescent="0.25">
      <c r="A495" s="67" t="s">
        <v>1060</v>
      </c>
      <c r="B495" s="68" t="s">
        <v>1061</v>
      </c>
      <c r="C495" s="69" t="s">
        <v>1081</v>
      </c>
      <c r="D495" s="70" t="s">
        <v>1082</v>
      </c>
      <c r="E495" s="71" t="s">
        <v>1084</v>
      </c>
      <c r="F495" s="72" t="s">
        <v>335</v>
      </c>
      <c r="G495" s="90">
        <v>67</v>
      </c>
      <c r="H495" s="16"/>
      <c r="I495" s="74">
        <v>0</v>
      </c>
      <c r="J495" s="74">
        <v>0</v>
      </c>
      <c r="K495" s="74">
        <v>0</v>
      </c>
      <c r="L495" s="74">
        <v>0</v>
      </c>
      <c r="M495" s="74">
        <v>0</v>
      </c>
      <c r="N495" s="74">
        <v>0</v>
      </c>
      <c r="O495" s="74">
        <v>0</v>
      </c>
      <c r="P495" s="74">
        <v>0</v>
      </c>
      <c r="Q495" s="74">
        <v>0</v>
      </c>
      <c r="R495" s="74">
        <v>0</v>
      </c>
      <c r="S495" s="74">
        <v>0</v>
      </c>
      <c r="T495" s="74">
        <v>0</v>
      </c>
      <c r="U495" s="74">
        <v>1</v>
      </c>
      <c r="V495" s="74">
        <v>0</v>
      </c>
      <c r="W495" s="74">
        <v>1.5</v>
      </c>
      <c r="X495" s="74">
        <v>2</v>
      </c>
      <c r="Y495" s="74">
        <v>0</v>
      </c>
      <c r="Z495" s="46">
        <v>4.5</v>
      </c>
      <c r="AA495" s="47">
        <f t="shared" si="25"/>
        <v>3</v>
      </c>
    </row>
    <row r="496" spans="1:27" x14ac:dyDescent="0.25">
      <c r="A496" s="67" t="s">
        <v>1063</v>
      </c>
      <c r="B496" s="68" t="s">
        <v>1064</v>
      </c>
      <c r="C496" s="69" t="s">
        <v>1081</v>
      </c>
      <c r="D496" s="70" t="s">
        <v>1082</v>
      </c>
      <c r="E496" s="71" t="s">
        <v>1085</v>
      </c>
      <c r="F496" s="72" t="s">
        <v>335</v>
      </c>
      <c r="G496" s="90">
        <v>67</v>
      </c>
      <c r="H496" s="16"/>
      <c r="I496" s="74">
        <v>0</v>
      </c>
      <c r="J496" s="74">
        <v>8</v>
      </c>
      <c r="K496" s="74">
        <v>0</v>
      </c>
      <c r="L496" s="74">
        <v>0</v>
      </c>
      <c r="M496" s="74">
        <v>0</v>
      </c>
      <c r="N496" s="74">
        <v>0</v>
      </c>
      <c r="O496" s="74">
        <v>0</v>
      </c>
      <c r="P496" s="74">
        <v>0</v>
      </c>
      <c r="Q496" s="74">
        <v>0</v>
      </c>
      <c r="R496" s="74">
        <v>0</v>
      </c>
      <c r="S496" s="74">
        <v>0</v>
      </c>
      <c r="T496" s="74">
        <v>0</v>
      </c>
      <c r="U496" s="74">
        <v>1</v>
      </c>
      <c r="V496" s="74">
        <v>0</v>
      </c>
      <c r="W496" s="74">
        <v>0</v>
      </c>
      <c r="X496" s="74">
        <v>3</v>
      </c>
      <c r="Y496" s="74">
        <v>0</v>
      </c>
      <c r="Z496" s="46">
        <v>12</v>
      </c>
      <c r="AA496" s="47">
        <f t="shared" si="25"/>
        <v>3</v>
      </c>
    </row>
    <row r="497" spans="1:27" x14ac:dyDescent="0.25">
      <c r="A497" s="67" t="s">
        <v>1066</v>
      </c>
      <c r="B497" s="68" t="s">
        <v>1067</v>
      </c>
      <c r="C497" s="69" t="s">
        <v>1081</v>
      </c>
      <c r="D497" s="70" t="s">
        <v>1082</v>
      </c>
      <c r="E497" s="71" t="s">
        <v>1086</v>
      </c>
      <c r="F497" s="72" t="s">
        <v>238</v>
      </c>
      <c r="G497" s="90">
        <v>67</v>
      </c>
      <c r="H497" s="16"/>
      <c r="I497" s="74">
        <v>0</v>
      </c>
      <c r="J497" s="74">
        <v>9</v>
      </c>
      <c r="K497" s="74">
        <v>0</v>
      </c>
      <c r="L497" s="74">
        <v>1</v>
      </c>
      <c r="M497" s="74">
        <v>0</v>
      </c>
      <c r="N497" s="74">
        <v>1</v>
      </c>
      <c r="O497" s="74">
        <v>0</v>
      </c>
      <c r="P497" s="74">
        <v>0</v>
      </c>
      <c r="Q497" s="74">
        <v>0</v>
      </c>
      <c r="R497" s="74">
        <v>2</v>
      </c>
      <c r="S497" s="74">
        <v>-1</v>
      </c>
      <c r="T497" s="74">
        <v>1.2899999999999991</v>
      </c>
      <c r="U497" s="74">
        <v>1</v>
      </c>
      <c r="V497" s="74">
        <v>-2</v>
      </c>
      <c r="W497" s="74">
        <v>2</v>
      </c>
      <c r="X497" s="74">
        <v>0</v>
      </c>
      <c r="Y497" s="74">
        <v>0</v>
      </c>
      <c r="Z497" s="46">
        <v>14.29000000000002</v>
      </c>
      <c r="AA497" s="47">
        <f t="shared" si="25"/>
        <v>9</v>
      </c>
    </row>
    <row r="498" spans="1:27" x14ac:dyDescent="0.25">
      <c r="A498" s="67" t="s">
        <v>1069</v>
      </c>
      <c r="B498" s="68" t="s">
        <v>1070</v>
      </c>
      <c r="C498" s="69" t="s">
        <v>1081</v>
      </c>
      <c r="D498" s="70" t="s">
        <v>1082</v>
      </c>
      <c r="E498" s="71" t="s">
        <v>1087</v>
      </c>
      <c r="F498" s="72" t="s">
        <v>238</v>
      </c>
      <c r="G498" s="90">
        <v>67</v>
      </c>
      <c r="H498" s="16"/>
      <c r="I498" s="74">
        <v>0</v>
      </c>
      <c r="J498" s="74">
        <v>0</v>
      </c>
      <c r="K498" s="74">
        <v>0</v>
      </c>
      <c r="L498" s="74">
        <v>0</v>
      </c>
      <c r="M498" s="74">
        <v>0</v>
      </c>
      <c r="N498" s="74">
        <v>0</v>
      </c>
      <c r="O498" s="74">
        <v>0</v>
      </c>
      <c r="P498" s="74">
        <v>0</v>
      </c>
      <c r="Q498" s="74">
        <v>0</v>
      </c>
      <c r="R498" s="74">
        <v>0</v>
      </c>
      <c r="S498" s="74">
        <v>0</v>
      </c>
      <c r="T498" s="74">
        <v>0</v>
      </c>
      <c r="U498" s="74">
        <v>0</v>
      </c>
      <c r="V498" s="74">
        <v>0</v>
      </c>
      <c r="W498" s="74">
        <v>1</v>
      </c>
      <c r="X498" s="74">
        <v>0</v>
      </c>
      <c r="Y498" s="74">
        <v>0</v>
      </c>
      <c r="Z498" s="46">
        <v>1</v>
      </c>
      <c r="AA498" s="47">
        <f t="shared" si="25"/>
        <v>1</v>
      </c>
    </row>
    <row r="499" spans="1:27" x14ac:dyDescent="0.25">
      <c r="A499" s="67" t="s">
        <v>1072</v>
      </c>
      <c r="B499" s="68" t="s">
        <v>1073</v>
      </c>
      <c r="C499" s="69" t="s">
        <v>1081</v>
      </c>
      <c r="D499" s="70" t="s">
        <v>1082</v>
      </c>
      <c r="E499" s="71" t="s">
        <v>1088</v>
      </c>
      <c r="F499" s="72" t="s">
        <v>238</v>
      </c>
      <c r="G499" s="90">
        <v>67</v>
      </c>
      <c r="H499" s="40"/>
      <c r="I499" s="74">
        <v>0</v>
      </c>
      <c r="J499" s="74">
        <v>0</v>
      </c>
      <c r="K499" s="74">
        <v>0</v>
      </c>
      <c r="L499" s="74">
        <v>0</v>
      </c>
      <c r="M499" s="74">
        <v>0</v>
      </c>
      <c r="N499" s="74">
        <v>0</v>
      </c>
      <c r="O499" s="74">
        <v>0</v>
      </c>
      <c r="P499" s="74">
        <v>0</v>
      </c>
      <c r="Q499" s="74">
        <v>0</v>
      </c>
      <c r="R499" s="74">
        <v>0</v>
      </c>
      <c r="S499" s="74">
        <v>0</v>
      </c>
      <c r="T499" s="74">
        <v>0</v>
      </c>
      <c r="U499" s="74">
        <v>1</v>
      </c>
      <c r="V499" s="74">
        <v>0</v>
      </c>
      <c r="W499" s="74">
        <v>0</v>
      </c>
      <c r="X499" s="74">
        <v>0</v>
      </c>
      <c r="Y499" s="74">
        <v>0</v>
      </c>
      <c r="Z499" s="46">
        <v>1</v>
      </c>
      <c r="AA499" s="47">
        <f t="shared" si="25"/>
        <v>1</v>
      </c>
    </row>
    <row r="500" spans="1:27" x14ac:dyDescent="0.25">
      <c r="A500" s="67" t="s">
        <v>1075</v>
      </c>
      <c r="B500" s="68" t="s">
        <v>1076</v>
      </c>
      <c r="C500" s="69" t="s">
        <v>1081</v>
      </c>
      <c r="D500" s="70" t="s">
        <v>1082</v>
      </c>
      <c r="E500" s="71" t="s">
        <v>1089</v>
      </c>
      <c r="F500" s="72" t="s">
        <v>238</v>
      </c>
      <c r="G500" s="90">
        <v>67</v>
      </c>
      <c r="H500" s="40"/>
      <c r="I500" s="74">
        <v>0</v>
      </c>
      <c r="J500" s="74">
        <v>0</v>
      </c>
      <c r="K500" s="74">
        <v>0</v>
      </c>
      <c r="L500" s="74">
        <v>0</v>
      </c>
      <c r="M500" s="74">
        <v>1</v>
      </c>
      <c r="N500" s="74">
        <v>0</v>
      </c>
      <c r="O500" s="74">
        <v>0</v>
      </c>
      <c r="P500" s="74">
        <v>2</v>
      </c>
      <c r="Q500" s="74">
        <v>0</v>
      </c>
      <c r="R500" s="74">
        <v>0</v>
      </c>
      <c r="S500" s="74">
        <v>0</v>
      </c>
      <c r="T500" s="74">
        <v>0</v>
      </c>
      <c r="U500" s="74">
        <v>0</v>
      </c>
      <c r="V500" s="74">
        <v>0</v>
      </c>
      <c r="W500" s="74">
        <v>1</v>
      </c>
      <c r="X500" s="74">
        <v>0</v>
      </c>
      <c r="Y500" s="74">
        <v>0</v>
      </c>
      <c r="Z500" s="46">
        <v>4</v>
      </c>
      <c r="AA500" s="47">
        <f t="shared" si="25"/>
        <v>3</v>
      </c>
    </row>
    <row r="501" spans="1:27" x14ac:dyDescent="0.25">
      <c r="A501" s="67" t="s">
        <v>1078</v>
      </c>
      <c r="B501" s="68" t="s">
        <v>1079</v>
      </c>
      <c r="C501" s="69" t="s">
        <v>1081</v>
      </c>
      <c r="D501" s="70" t="s">
        <v>1082</v>
      </c>
      <c r="E501" s="71" t="s">
        <v>1090</v>
      </c>
      <c r="F501" s="72" t="s">
        <v>238</v>
      </c>
      <c r="G501" s="90">
        <v>67</v>
      </c>
      <c r="H501" s="40"/>
      <c r="I501" s="74">
        <v>0</v>
      </c>
      <c r="J501" s="74">
        <v>0</v>
      </c>
      <c r="K501" s="74">
        <v>0</v>
      </c>
      <c r="L501" s="74">
        <v>0</v>
      </c>
      <c r="M501" s="74">
        <v>-1</v>
      </c>
      <c r="N501" s="74">
        <v>0</v>
      </c>
      <c r="O501" s="74">
        <v>0</v>
      </c>
      <c r="P501" s="74">
        <v>-2</v>
      </c>
      <c r="Q501" s="74">
        <v>0</v>
      </c>
      <c r="R501" s="74">
        <v>0</v>
      </c>
      <c r="S501" s="74">
        <v>0</v>
      </c>
      <c r="T501" s="74">
        <v>0</v>
      </c>
      <c r="U501" s="74">
        <v>0</v>
      </c>
      <c r="V501" s="74">
        <v>0</v>
      </c>
      <c r="W501" s="74">
        <v>0</v>
      </c>
      <c r="X501" s="74">
        <v>0</v>
      </c>
      <c r="Y501" s="74">
        <v>0</v>
      </c>
      <c r="Z501" s="46">
        <v>-3</v>
      </c>
      <c r="AA501" s="47">
        <f t="shared" si="25"/>
        <v>2</v>
      </c>
    </row>
    <row r="502" spans="1:27" x14ac:dyDescent="0.25">
      <c r="A502" s="54" t="s">
        <v>1091</v>
      </c>
      <c r="B502" s="55" t="s">
        <v>1092</v>
      </c>
      <c r="C502" s="56" t="s">
        <v>1091</v>
      </c>
      <c r="D502" s="57" t="s">
        <v>1092</v>
      </c>
      <c r="E502" s="58" t="s">
        <v>1093</v>
      </c>
      <c r="F502" s="59" t="s">
        <v>242</v>
      </c>
      <c r="G502" s="60">
        <v>68</v>
      </c>
      <c r="H502" s="16"/>
      <c r="I502" s="45">
        <v>0</v>
      </c>
      <c r="J502" s="45">
        <v>0</v>
      </c>
      <c r="K502" s="45">
        <v>0</v>
      </c>
      <c r="L502" s="45">
        <v>0</v>
      </c>
      <c r="M502" s="45">
        <v>0</v>
      </c>
      <c r="N502" s="45">
        <v>0</v>
      </c>
      <c r="O502" s="45">
        <v>0</v>
      </c>
      <c r="P502" s="45">
        <v>0</v>
      </c>
      <c r="Q502" s="45">
        <v>0</v>
      </c>
      <c r="R502" s="45">
        <v>0</v>
      </c>
      <c r="S502" s="45">
        <v>0</v>
      </c>
      <c r="T502" s="45">
        <v>0</v>
      </c>
      <c r="U502" s="45">
        <v>0</v>
      </c>
      <c r="V502" s="45">
        <v>0</v>
      </c>
      <c r="W502" s="45">
        <v>0</v>
      </c>
      <c r="X502" s="45">
        <v>0</v>
      </c>
      <c r="Y502" s="45">
        <v>0</v>
      </c>
      <c r="Z502" s="46">
        <v>0</v>
      </c>
      <c r="AA502" s="47">
        <f t="shared" si="25"/>
        <v>0</v>
      </c>
    </row>
    <row r="503" spans="1:27" x14ac:dyDescent="0.25">
      <c r="A503" s="54" t="s">
        <v>1094</v>
      </c>
      <c r="B503" s="55" t="s">
        <v>513</v>
      </c>
      <c r="C503" s="56" t="s">
        <v>1094</v>
      </c>
      <c r="D503" s="57" t="s">
        <v>513</v>
      </c>
      <c r="E503" s="58" t="s">
        <v>1095</v>
      </c>
      <c r="F503" s="59" t="s">
        <v>513</v>
      </c>
      <c r="G503" s="60">
        <v>68</v>
      </c>
      <c r="H503" s="16"/>
      <c r="I503" s="45">
        <v>0</v>
      </c>
      <c r="J503" s="45">
        <v>0</v>
      </c>
      <c r="K503" s="45">
        <v>0</v>
      </c>
      <c r="L503" s="45">
        <v>0</v>
      </c>
      <c r="M503" s="45">
        <v>0</v>
      </c>
      <c r="N503" s="45">
        <v>0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0</v>
      </c>
      <c r="V503" s="45">
        <v>0</v>
      </c>
      <c r="W503" s="45">
        <v>0</v>
      </c>
      <c r="X503" s="45">
        <v>0</v>
      </c>
      <c r="Y503" s="45">
        <v>0</v>
      </c>
      <c r="Z503" s="46">
        <v>0</v>
      </c>
      <c r="AA503" s="47">
        <f t="shared" si="25"/>
        <v>0</v>
      </c>
    </row>
    <row r="504" spans="1:27" x14ac:dyDescent="0.25">
      <c r="A504" s="54" t="s">
        <v>1096</v>
      </c>
      <c r="B504" s="55" t="s">
        <v>242</v>
      </c>
      <c r="C504" s="56" t="s">
        <v>1096</v>
      </c>
      <c r="D504" s="57" t="s">
        <v>242</v>
      </c>
      <c r="E504" s="58" t="s">
        <v>1097</v>
      </c>
      <c r="F504" s="59" t="s">
        <v>513</v>
      </c>
      <c r="G504" s="60">
        <v>68</v>
      </c>
      <c r="H504" s="16"/>
      <c r="I504" s="45">
        <v>0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>
        <v>0</v>
      </c>
      <c r="P504" s="45">
        <v>0</v>
      </c>
      <c r="Q504" s="45">
        <v>0</v>
      </c>
      <c r="R504" s="45">
        <v>0</v>
      </c>
      <c r="S504" s="45">
        <v>0</v>
      </c>
      <c r="T504" s="45">
        <v>0</v>
      </c>
      <c r="U504" s="45">
        <v>0</v>
      </c>
      <c r="V504" s="45">
        <v>0</v>
      </c>
      <c r="W504" s="45">
        <v>0</v>
      </c>
      <c r="X504" s="45">
        <v>0</v>
      </c>
      <c r="Y504" s="45">
        <v>0</v>
      </c>
      <c r="Z504" s="46">
        <v>0</v>
      </c>
      <c r="AA504" s="47">
        <f t="shared" si="25"/>
        <v>0</v>
      </c>
    </row>
    <row r="505" spans="1:27" x14ac:dyDescent="0.25">
      <c r="A505" s="54" t="s">
        <v>1098</v>
      </c>
      <c r="B505" s="55" t="s">
        <v>1099</v>
      </c>
      <c r="C505" s="56" t="s">
        <v>1098</v>
      </c>
      <c r="D505" s="57" t="s">
        <v>1099</v>
      </c>
      <c r="E505" s="58" t="s">
        <v>1100</v>
      </c>
      <c r="F505" s="59" t="s">
        <v>513</v>
      </c>
      <c r="G505" s="60">
        <v>68</v>
      </c>
      <c r="H505" s="16"/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0</v>
      </c>
      <c r="V505" s="45">
        <v>0</v>
      </c>
      <c r="W505" s="45">
        <v>0</v>
      </c>
      <c r="X505" s="45">
        <v>0</v>
      </c>
      <c r="Y505" s="45">
        <v>0</v>
      </c>
      <c r="Z505" s="46">
        <v>0</v>
      </c>
      <c r="AA505" s="47">
        <f t="shared" si="25"/>
        <v>0</v>
      </c>
    </row>
    <row r="506" spans="1:27" x14ac:dyDescent="0.25">
      <c r="A506" s="67" t="s">
        <v>1094</v>
      </c>
      <c r="B506" s="68" t="s">
        <v>513</v>
      </c>
      <c r="C506" s="69" t="s">
        <v>1101</v>
      </c>
      <c r="D506" s="70" t="s">
        <v>1102</v>
      </c>
      <c r="E506" s="71" t="s">
        <v>1103</v>
      </c>
      <c r="F506" s="72" t="s">
        <v>513</v>
      </c>
      <c r="G506" s="90">
        <v>68</v>
      </c>
      <c r="H506" s="16"/>
      <c r="I506" s="74">
        <v>0</v>
      </c>
      <c r="J506" s="74">
        <v>0</v>
      </c>
      <c r="K506" s="74">
        <v>0</v>
      </c>
      <c r="L506" s="74">
        <v>0</v>
      </c>
      <c r="M506" s="74">
        <v>0</v>
      </c>
      <c r="N506" s="74">
        <v>0</v>
      </c>
      <c r="O506" s="74">
        <v>0</v>
      </c>
      <c r="P506" s="74">
        <v>0</v>
      </c>
      <c r="Q506" s="74">
        <v>0</v>
      </c>
      <c r="R506" s="74">
        <v>0</v>
      </c>
      <c r="S506" s="74">
        <v>0</v>
      </c>
      <c r="T506" s="74">
        <v>0</v>
      </c>
      <c r="U506" s="74">
        <v>0</v>
      </c>
      <c r="V506" s="74">
        <v>0</v>
      </c>
      <c r="W506" s="74">
        <v>0</v>
      </c>
      <c r="X506" s="74">
        <v>0</v>
      </c>
      <c r="Y506" s="74">
        <v>0</v>
      </c>
      <c r="Z506" s="46">
        <v>0</v>
      </c>
      <c r="AA506" s="47">
        <f t="shared" si="25"/>
        <v>0</v>
      </c>
    </row>
    <row r="507" spans="1:27" x14ac:dyDescent="0.25">
      <c r="A507" s="67" t="s">
        <v>1096</v>
      </c>
      <c r="B507" s="68" t="s">
        <v>242</v>
      </c>
      <c r="C507" s="69" t="s">
        <v>1101</v>
      </c>
      <c r="D507" s="70" t="s">
        <v>1102</v>
      </c>
      <c r="E507" s="71" t="s">
        <v>1104</v>
      </c>
      <c r="F507" s="72" t="s">
        <v>513</v>
      </c>
      <c r="G507" s="90">
        <v>68</v>
      </c>
      <c r="H507" s="16"/>
      <c r="I507" s="74">
        <v>0</v>
      </c>
      <c r="J507" s="74">
        <v>0</v>
      </c>
      <c r="K507" s="74">
        <v>0</v>
      </c>
      <c r="L507" s="74">
        <v>0</v>
      </c>
      <c r="M507" s="74">
        <v>0</v>
      </c>
      <c r="N507" s="74">
        <v>0</v>
      </c>
      <c r="O507" s="74">
        <v>0</v>
      </c>
      <c r="P507" s="74">
        <v>0</v>
      </c>
      <c r="Q507" s="74">
        <v>0</v>
      </c>
      <c r="R507" s="74">
        <v>0</v>
      </c>
      <c r="S507" s="74">
        <v>0</v>
      </c>
      <c r="T507" s="74">
        <v>0</v>
      </c>
      <c r="U507" s="74">
        <v>0</v>
      </c>
      <c r="V507" s="74">
        <v>0</v>
      </c>
      <c r="W507" s="74">
        <v>0</v>
      </c>
      <c r="X507" s="74">
        <v>0</v>
      </c>
      <c r="Y507" s="74">
        <v>0</v>
      </c>
      <c r="Z507" s="46">
        <v>0</v>
      </c>
      <c r="AA507" s="47">
        <f t="shared" si="25"/>
        <v>0</v>
      </c>
    </row>
    <row r="508" spans="1:27" x14ac:dyDescent="0.25">
      <c r="A508" s="67" t="s">
        <v>1091</v>
      </c>
      <c r="B508" s="68" t="s">
        <v>1092</v>
      </c>
      <c r="C508" s="69" t="s">
        <v>1105</v>
      </c>
      <c r="D508" s="70" t="s">
        <v>1106</v>
      </c>
      <c r="E508" s="71" t="s">
        <v>1107</v>
      </c>
      <c r="F508" s="72" t="s">
        <v>242</v>
      </c>
      <c r="G508" s="90">
        <v>68</v>
      </c>
      <c r="H508" s="16"/>
      <c r="I508" s="74">
        <v>0</v>
      </c>
      <c r="J508" s="74">
        <v>0</v>
      </c>
      <c r="K508" s="74">
        <v>0</v>
      </c>
      <c r="L508" s="74">
        <v>0</v>
      </c>
      <c r="M508" s="74">
        <v>0</v>
      </c>
      <c r="N508" s="74">
        <v>0</v>
      </c>
      <c r="O508" s="74">
        <v>0</v>
      </c>
      <c r="P508" s="74">
        <v>0</v>
      </c>
      <c r="Q508" s="74">
        <v>0</v>
      </c>
      <c r="R508" s="74">
        <v>-1</v>
      </c>
      <c r="S508" s="74">
        <v>0</v>
      </c>
      <c r="T508" s="74">
        <v>0</v>
      </c>
      <c r="U508" s="74">
        <v>0</v>
      </c>
      <c r="V508" s="74">
        <v>0</v>
      </c>
      <c r="W508" s="74">
        <v>0</v>
      </c>
      <c r="X508" s="74">
        <v>0</v>
      </c>
      <c r="Y508" s="74">
        <v>0</v>
      </c>
      <c r="Z508" s="46">
        <v>-1</v>
      </c>
      <c r="AA508" s="47">
        <f t="shared" si="25"/>
        <v>1</v>
      </c>
    </row>
    <row r="509" spans="1:27" x14ac:dyDescent="0.25">
      <c r="A509" s="67" t="s">
        <v>1098</v>
      </c>
      <c r="B509" s="68" t="s">
        <v>1099</v>
      </c>
      <c r="C509" s="69" t="s">
        <v>1105</v>
      </c>
      <c r="D509" s="70" t="s">
        <v>1106</v>
      </c>
      <c r="E509" s="71" t="s">
        <v>1108</v>
      </c>
      <c r="F509" s="72" t="s">
        <v>513</v>
      </c>
      <c r="G509" s="90">
        <v>68</v>
      </c>
      <c r="H509" s="16"/>
      <c r="I509" s="74">
        <v>0</v>
      </c>
      <c r="J509" s="74">
        <v>0</v>
      </c>
      <c r="K509" s="74">
        <v>0</v>
      </c>
      <c r="L509" s="74">
        <v>0</v>
      </c>
      <c r="M509" s="74">
        <v>0</v>
      </c>
      <c r="N509" s="74">
        <v>0</v>
      </c>
      <c r="O509" s="74">
        <v>0</v>
      </c>
      <c r="P509" s="74">
        <v>0</v>
      </c>
      <c r="Q509" s="74">
        <v>0</v>
      </c>
      <c r="R509" s="74">
        <v>0</v>
      </c>
      <c r="S509" s="74">
        <v>0</v>
      </c>
      <c r="T509" s="74">
        <v>0</v>
      </c>
      <c r="U509" s="74">
        <v>0</v>
      </c>
      <c r="V509" s="74">
        <v>0</v>
      </c>
      <c r="W509" s="74">
        <v>0</v>
      </c>
      <c r="X509" s="74">
        <v>0</v>
      </c>
      <c r="Y509" s="74">
        <v>0</v>
      </c>
      <c r="Z509" s="46">
        <v>0</v>
      </c>
      <c r="AA509" s="47">
        <f t="shared" si="25"/>
        <v>0</v>
      </c>
    </row>
    <row r="510" spans="1:27" x14ac:dyDescent="0.25">
      <c r="A510" s="54" t="s">
        <v>1109</v>
      </c>
      <c r="B510" s="55" t="s">
        <v>1110</v>
      </c>
      <c r="C510" s="56" t="s">
        <v>1109</v>
      </c>
      <c r="D510" s="57" t="s">
        <v>1110</v>
      </c>
      <c r="E510" s="58" t="s">
        <v>1111</v>
      </c>
      <c r="F510" s="59" t="s">
        <v>242</v>
      </c>
      <c r="G510" s="60">
        <v>69</v>
      </c>
      <c r="H510" s="16"/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0</v>
      </c>
      <c r="V510" s="45">
        <v>0</v>
      </c>
      <c r="W510" s="45">
        <v>0</v>
      </c>
      <c r="X510" s="45">
        <v>0</v>
      </c>
      <c r="Y510" s="45">
        <v>0</v>
      </c>
      <c r="Z510" s="46">
        <v>0</v>
      </c>
      <c r="AA510" s="47">
        <f t="shared" si="25"/>
        <v>0</v>
      </c>
    </row>
    <row r="511" spans="1:27" x14ac:dyDescent="0.25">
      <c r="A511" s="54" t="s">
        <v>1112</v>
      </c>
      <c r="B511" s="55" t="s">
        <v>1113</v>
      </c>
      <c r="C511" s="56" t="s">
        <v>1112</v>
      </c>
      <c r="D511" s="57" t="s">
        <v>1113</v>
      </c>
      <c r="E511" s="58" t="s">
        <v>1114</v>
      </c>
      <c r="F511" s="59" t="s">
        <v>242</v>
      </c>
      <c r="G511" s="60">
        <v>69</v>
      </c>
      <c r="H511" s="16"/>
      <c r="I511" s="45">
        <v>0</v>
      </c>
      <c r="J511" s="45">
        <v>0</v>
      </c>
      <c r="K511" s="45">
        <v>0</v>
      </c>
      <c r="L511" s="45">
        <v>0</v>
      </c>
      <c r="M511" s="45">
        <v>0</v>
      </c>
      <c r="N511" s="45">
        <v>0</v>
      </c>
      <c r="O511" s="45">
        <v>0</v>
      </c>
      <c r="P511" s="45">
        <v>0</v>
      </c>
      <c r="Q511" s="45">
        <v>0</v>
      </c>
      <c r="R511" s="45">
        <v>0</v>
      </c>
      <c r="S511" s="45">
        <v>0</v>
      </c>
      <c r="T511" s="45">
        <v>0</v>
      </c>
      <c r="U511" s="45">
        <v>0</v>
      </c>
      <c r="V511" s="45">
        <v>0</v>
      </c>
      <c r="W511" s="45">
        <v>0</v>
      </c>
      <c r="X511" s="45">
        <v>0</v>
      </c>
      <c r="Y511" s="45">
        <v>0</v>
      </c>
      <c r="Z511" s="46">
        <v>0</v>
      </c>
      <c r="AA511" s="47">
        <f t="shared" si="25"/>
        <v>0</v>
      </c>
    </row>
    <row r="512" spans="1:27" x14ac:dyDescent="0.25">
      <c r="A512" s="67" t="s">
        <v>1109</v>
      </c>
      <c r="B512" s="68" t="s">
        <v>1110</v>
      </c>
      <c r="C512" s="69" t="s">
        <v>1115</v>
      </c>
      <c r="D512" s="70" t="s">
        <v>1116</v>
      </c>
      <c r="E512" s="71" t="s">
        <v>1117</v>
      </c>
      <c r="F512" s="72" t="s">
        <v>242</v>
      </c>
      <c r="G512" s="90">
        <v>69</v>
      </c>
      <c r="H512" s="16"/>
      <c r="I512" s="74">
        <v>0</v>
      </c>
      <c r="J512" s="74">
        <v>0</v>
      </c>
      <c r="K512" s="74">
        <v>0</v>
      </c>
      <c r="L512" s="74">
        <v>0</v>
      </c>
      <c r="M512" s="74">
        <v>0</v>
      </c>
      <c r="N512" s="74">
        <v>0</v>
      </c>
      <c r="O512" s="74">
        <v>0</v>
      </c>
      <c r="P512" s="74">
        <v>0</v>
      </c>
      <c r="Q512" s="74">
        <v>0</v>
      </c>
      <c r="R512" s="74">
        <v>0</v>
      </c>
      <c r="S512" s="74">
        <v>0</v>
      </c>
      <c r="T512" s="74">
        <v>1</v>
      </c>
      <c r="U512" s="74">
        <v>0</v>
      </c>
      <c r="V512" s="74">
        <v>0</v>
      </c>
      <c r="W512" s="74">
        <v>0</v>
      </c>
      <c r="X512" s="74">
        <v>0</v>
      </c>
      <c r="Y512" s="74">
        <v>0</v>
      </c>
      <c r="Z512" s="46">
        <v>1</v>
      </c>
      <c r="AA512" s="47">
        <f t="shared" si="25"/>
        <v>1</v>
      </c>
    </row>
    <row r="513" spans="1:27" x14ac:dyDescent="0.25">
      <c r="A513" s="67" t="s">
        <v>1112</v>
      </c>
      <c r="B513" s="68" t="s">
        <v>1113</v>
      </c>
      <c r="C513" s="69" t="s">
        <v>1115</v>
      </c>
      <c r="D513" s="70" t="s">
        <v>1116</v>
      </c>
      <c r="E513" s="71" t="s">
        <v>1118</v>
      </c>
      <c r="F513" s="72" t="s">
        <v>242</v>
      </c>
      <c r="G513" s="90">
        <v>69</v>
      </c>
      <c r="H513" s="16"/>
      <c r="I513" s="74">
        <v>0</v>
      </c>
      <c r="J513" s="74">
        <v>2</v>
      </c>
      <c r="K513" s="74">
        <v>0</v>
      </c>
      <c r="L513" s="74">
        <v>0</v>
      </c>
      <c r="M513" s="74">
        <v>0</v>
      </c>
      <c r="N513" s="74">
        <v>0</v>
      </c>
      <c r="O513" s="74">
        <v>0</v>
      </c>
      <c r="P513" s="74">
        <v>0</v>
      </c>
      <c r="Q513" s="74">
        <v>0</v>
      </c>
      <c r="R513" s="74">
        <v>0</v>
      </c>
      <c r="S513" s="74">
        <v>0</v>
      </c>
      <c r="T513" s="74">
        <v>0</v>
      </c>
      <c r="U513" s="74">
        <v>0</v>
      </c>
      <c r="V513" s="74">
        <v>0</v>
      </c>
      <c r="W513" s="74">
        <v>0</v>
      </c>
      <c r="X513" s="74">
        <v>0</v>
      </c>
      <c r="Y513" s="74">
        <v>0</v>
      </c>
      <c r="Z513" s="46">
        <v>2</v>
      </c>
      <c r="AA513" s="47">
        <f t="shared" si="25"/>
        <v>1</v>
      </c>
    </row>
    <row r="514" spans="1:27" x14ac:dyDescent="0.25">
      <c r="A514" s="54" t="s">
        <v>1119</v>
      </c>
      <c r="B514" s="55" t="s">
        <v>1120</v>
      </c>
      <c r="C514" s="56" t="s">
        <v>1119</v>
      </c>
      <c r="D514" s="57" t="s">
        <v>1120</v>
      </c>
      <c r="E514" s="58" t="s">
        <v>1121</v>
      </c>
      <c r="F514" s="59" t="s">
        <v>52</v>
      </c>
      <c r="G514" s="60">
        <v>70</v>
      </c>
      <c r="H514" s="16"/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0</v>
      </c>
      <c r="R514" s="45">
        <v>0</v>
      </c>
      <c r="S514" s="45">
        <v>0</v>
      </c>
      <c r="T514" s="45">
        <v>0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  <c r="Z514" s="46">
        <v>0</v>
      </c>
      <c r="AA514" s="47">
        <f t="shared" si="25"/>
        <v>0</v>
      </c>
    </row>
    <row r="515" spans="1:27" x14ac:dyDescent="0.25">
      <c r="A515" s="107" t="s">
        <v>1122</v>
      </c>
      <c r="B515" s="108" t="s">
        <v>1123</v>
      </c>
      <c r="C515" s="109"/>
      <c r="D515" s="109"/>
      <c r="E515" s="109"/>
      <c r="F515" s="109"/>
      <c r="G515" s="109"/>
      <c r="H515" s="110"/>
      <c r="I515" s="111">
        <f t="shared" ref="I515:AA515" si="26">SUM(I17:I514)</f>
        <v>1.5</v>
      </c>
      <c r="J515" s="111">
        <f t="shared" si="26"/>
        <v>73.72</v>
      </c>
      <c r="K515" s="111">
        <f t="shared" si="26"/>
        <v>0</v>
      </c>
      <c r="L515" s="111">
        <f t="shared" si="26"/>
        <v>23.46</v>
      </c>
      <c r="M515" s="111">
        <f t="shared" si="26"/>
        <v>27.52</v>
      </c>
      <c r="N515" s="111">
        <f t="shared" si="26"/>
        <v>24.9</v>
      </c>
      <c r="O515" s="111">
        <f t="shared" si="26"/>
        <v>24</v>
      </c>
      <c r="P515" s="111">
        <f t="shared" si="26"/>
        <v>28.5</v>
      </c>
      <c r="Q515" s="111">
        <f t="shared" si="26"/>
        <v>30.9</v>
      </c>
      <c r="R515" s="111">
        <f t="shared" si="26"/>
        <v>23.5</v>
      </c>
      <c r="S515" s="111">
        <f t="shared" si="26"/>
        <v>23.66</v>
      </c>
      <c r="T515" s="111">
        <f t="shared" si="26"/>
        <v>23.990000000000002</v>
      </c>
      <c r="U515" s="111">
        <f t="shared" si="26"/>
        <v>25.67</v>
      </c>
      <c r="V515" s="111">
        <f t="shared" si="26"/>
        <v>14.8</v>
      </c>
      <c r="W515" s="111">
        <f t="shared" si="26"/>
        <v>23.33</v>
      </c>
      <c r="X515" s="111">
        <f t="shared" si="26"/>
        <v>26.259999999999998</v>
      </c>
      <c r="Y515" s="112">
        <f t="shared" si="26"/>
        <v>0</v>
      </c>
      <c r="Z515" s="113">
        <f t="shared" si="26"/>
        <v>395.71000000000004</v>
      </c>
      <c r="AA515" s="114">
        <f t="shared" si="26"/>
        <v>358</v>
      </c>
    </row>
    <row r="517" spans="1:27" x14ac:dyDescent="0.25">
      <c r="I517" s="115">
        <f t="shared" ref="I517:Y517" si="27">COUNTIF(I$17:I$489,"&lt;0")</f>
        <v>0</v>
      </c>
      <c r="J517" s="115">
        <f t="shared" si="27"/>
        <v>2</v>
      </c>
      <c r="K517" s="115">
        <f t="shared" si="27"/>
        <v>0</v>
      </c>
      <c r="L517" s="115">
        <f t="shared" si="27"/>
        <v>0</v>
      </c>
      <c r="M517" s="115">
        <f t="shared" si="27"/>
        <v>1</v>
      </c>
      <c r="N517" s="115">
        <f t="shared" si="27"/>
        <v>2</v>
      </c>
      <c r="O517" s="115">
        <f t="shared" si="27"/>
        <v>0</v>
      </c>
      <c r="P517" s="115">
        <f t="shared" si="27"/>
        <v>1</v>
      </c>
      <c r="Q517" s="115">
        <f t="shared" si="27"/>
        <v>1</v>
      </c>
      <c r="R517" s="115">
        <f t="shared" si="27"/>
        <v>0</v>
      </c>
      <c r="S517" s="115">
        <f t="shared" si="27"/>
        <v>1</v>
      </c>
      <c r="T517" s="115">
        <f t="shared" si="27"/>
        <v>2</v>
      </c>
      <c r="U517" s="115">
        <f t="shared" si="27"/>
        <v>3</v>
      </c>
      <c r="V517" s="115">
        <f t="shared" si="27"/>
        <v>4</v>
      </c>
      <c r="W517" s="115">
        <f t="shared" si="27"/>
        <v>5</v>
      </c>
      <c r="X517" s="115">
        <f t="shared" si="27"/>
        <v>1</v>
      </c>
      <c r="Y517" s="115">
        <f t="shared" si="27"/>
        <v>0</v>
      </c>
      <c r="AA517" s="47">
        <f>COUNTIF($I517:$Y517,"&lt;&gt;0")</f>
        <v>11</v>
      </c>
    </row>
    <row r="518" spans="1:27" x14ac:dyDescent="0.25">
      <c r="I518" s="115">
        <f>COUNTIF(I$17:I$489,"&gt;0")</f>
        <v>3</v>
      </c>
      <c r="J518" s="115">
        <f t="shared" ref="J518:Y518" si="28">COUNTIF(J$17:J$489,"&gt;0")</f>
        <v>38</v>
      </c>
      <c r="K518" s="115">
        <f t="shared" si="28"/>
        <v>0</v>
      </c>
      <c r="L518" s="115">
        <f t="shared" si="28"/>
        <v>21</v>
      </c>
      <c r="M518" s="115">
        <f t="shared" si="28"/>
        <v>19</v>
      </c>
      <c r="N518" s="115">
        <f t="shared" si="28"/>
        <v>19</v>
      </c>
      <c r="O518" s="115">
        <f t="shared" si="28"/>
        <v>17</v>
      </c>
      <c r="P518" s="115">
        <f t="shared" si="28"/>
        <v>21</v>
      </c>
      <c r="Q518" s="115">
        <f t="shared" si="28"/>
        <v>20</v>
      </c>
      <c r="R518" s="115">
        <f t="shared" si="28"/>
        <v>19</v>
      </c>
      <c r="S518" s="115">
        <f t="shared" si="28"/>
        <v>19</v>
      </c>
      <c r="T518" s="115">
        <f t="shared" si="28"/>
        <v>19</v>
      </c>
      <c r="U518" s="115">
        <f t="shared" si="28"/>
        <v>25</v>
      </c>
      <c r="V518" s="115">
        <f t="shared" si="28"/>
        <v>19</v>
      </c>
      <c r="W518" s="115">
        <f t="shared" si="28"/>
        <v>21</v>
      </c>
      <c r="X518" s="115">
        <f t="shared" si="28"/>
        <v>26</v>
      </c>
      <c r="Y518" s="115">
        <f t="shared" si="28"/>
        <v>0</v>
      </c>
      <c r="AA518" s="47">
        <f>COUNTIF($I518:$Y518,"&lt;&gt;0")</f>
        <v>15</v>
      </c>
    </row>
    <row r="520" spans="1:27" x14ac:dyDescent="0.25"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</sheetData>
  <sheetProtection algorithmName="SHA-512" hashValue="hnE072TLg1XMHLO9YwFoLxmq1nZZRYf7e/fk86vgdDH6LjHq0jOf6n7Od1mIvjyT58r5N18rn9Vx6oxHacY/xA==" saltValue="2wrUtuEUF+Y3DzLscuPp/g==" spinCount="100000" sheet="1" objects="1" scenarios="1"/>
  <autoFilter ref="A16:AA515" xr:uid="{ECB798DC-1EBE-4044-818F-87195DE8A25A}"/>
  <conditionalFormatting sqref="A17:B17 A404:B406">
    <cfRule type="expression" dxfId="69" priority="23" stopIfTrue="1">
      <formula>#REF!=1</formula>
    </cfRule>
  </conditionalFormatting>
  <conditionalFormatting sqref="A57:B62">
    <cfRule type="expression" dxfId="68" priority="11" stopIfTrue="1">
      <formula>#REF!=1</formula>
    </cfRule>
  </conditionalFormatting>
  <conditionalFormatting sqref="A74:B77">
    <cfRule type="expression" dxfId="67" priority="10" stopIfTrue="1">
      <formula>#REF!=1</formula>
    </cfRule>
  </conditionalFormatting>
  <conditionalFormatting sqref="A93:B93">
    <cfRule type="expression" dxfId="66" priority="22" stopIfTrue="1">
      <formula>#REF!=1</formula>
    </cfRule>
  </conditionalFormatting>
  <conditionalFormatting sqref="A99:B100">
    <cfRule type="expression" dxfId="65" priority="21" stopIfTrue="1">
      <formula>#REF!=1</formula>
    </cfRule>
  </conditionalFormatting>
  <conditionalFormatting sqref="A102:B104">
    <cfRule type="expression" dxfId="64" priority="19" stopIfTrue="1">
      <formula>#REF!=1</formula>
    </cfRule>
  </conditionalFormatting>
  <conditionalFormatting sqref="A110:B113">
    <cfRule type="expression" dxfId="63" priority="20" stopIfTrue="1">
      <formula>#REF!=1</formula>
    </cfRule>
  </conditionalFormatting>
  <conditionalFormatting sqref="A118:B118">
    <cfRule type="expression" dxfId="62" priority="18" stopIfTrue="1">
      <formula>#REF!=1</formula>
    </cfRule>
  </conditionalFormatting>
  <conditionalFormatting sqref="A161:B164">
    <cfRule type="expression" dxfId="61" priority="17" stopIfTrue="1">
      <formula>#REF!=1</formula>
    </cfRule>
  </conditionalFormatting>
  <conditionalFormatting sqref="A169:B172">
    <cfRule type="expression" dxfId="60" priority="9" stopIfTrue="1">
      <formula>#REF!=1</formula>
    </cfRule>
  </conditionalFormatting>
  <conditionalFormatting sqref="A177:B178">
    <cfRule type="expression" dxfId="59" priority="8" stopIfTrue="1">
      <formula>#REF!=1</formula>
    </cfRule>
  </conditionalFormatting>
  <conditionalFormatting sqref="A183:B183">
    <cfRule type="expression" dxfId="58" priority="16" stopIfTrue="1">
      <formula>#REF!=1</formula>
    </cfRule>
  </conditionalFormatting>
  <conditionalFormatting sqref="A219:B219">
    <cfRule type="expression" dxfId="57" priority="7" stopIfTrue="1">
      <formula>#REF!=1</formula>
    </cfRule>
  </conditionalFormatting>
  <conditionalFormatting sqref="A248:B251">
    <cfRule type="expression" dxfId="56" priority="12" stopIfTrue="1">
      <formula>#REF!=1</formula>
    </cfRule>
  </conditionalFormatting>
  <conditionalFormatting sqref="A382:B385">
    <cfRule type="expression" dxfId="55" priority="6" stopIfTrue="1">
      <formula>#REF!=1</formula>
    </cfRule>
  </conditionalFormatting>
  <conditionalFormatting sqref="A389:B391">
    <cfRule type="expression" dxfId="54" priority="15" stopIfTrue="1">
      <formula>#REF!=1</formula>
    </cfRule>
  </conditionalFormatting>
  <conditionalFormatting sqref="A430:B430">
    <cfRule type="expression" dxfId="53" priority="4" stopIfTrue="1">
      <formula>#REF!=1</formula>
    </cfRule>
  </conditionalFormatting>
  <conditionalFormatting sqref="A450:B457">
    <cfRule type="expression" dxfId="52" priority="3" stopIfTrue="1">
      <formula>#REF!=1</formula>
    </cfRule>
  </conditionalFormatting>
  <conditionalFormatting sqref="A460:B466">
    <cfRule type="expression" dxfId="51" priority="14" stopIfTrue="1">
      <formula>#REF!=1</formula>
    </cfRule>
  </conditionalFormatting>
  <conditionalFormatting sqref="A497:B501">
    <cfRule type="expression" dxfId="50" priority="13" stopIfTrue="1">
      <formula>#REF!=1</formula>
    </cfRule>
  </conditionalFormatting>
  <conditionalFormatting sqref="G381">
    <cfRule type="expression" dxfId="49" priority="5">
      <formula>$G381&lt;&gt;#REF!</formula>
    </cfRule>
  </conditionalFormatting>
  <conditionalFormatting sqref="I435:R436">
    <cfRule type="cellIs" dxfId="48" priority="24" stopIfTrue="1" operator="greaterThan">
      <formula>0</formula>
    </cfRule>
    <cfRule type="cellIs" dxfId="47" priority="25" stopIfTrue="1" operator="lessThan">
      <formula>0</formula>
    </cfRule>
  </conditionalFormatting>
  <conditionalFormatting sqref="I5:Y6">
    <cfRule type="expression" dxfId="46" priority="68">
      <formula>I5&lt;&gt;0</formula>
    </cfRule>
  </conditionalFormatting>
  <conditionalFormatting sqref="I17:Y23">
    <cfRule type="cellIs" dxfId="45" priority="2" stopIfTrue="1" operator="lessThan">
      <formula>0</formula>
    </cfRule>
    <cfRule type="cellIs" dxfId="44" priority="1" stopIfTrue="1" operator="greaterThan">
      <formula>0</formula>
    </cfRule>
  </conditionalFormatting>
  <conditionalFormatting sqref="I24:Y330 I332:Y514">
    <cfRule type="cellIs" dxfId="43" priority="69" stopIfTrue="1" operator="greaterThan">
      <formula>0</formula>
    </cfRule>
    <cfRule type="cellIs" dxfId="42" priority="70" stopIfTrue="1" operator="lessThan">
      <formula>0</formula>
    </cfRule>
  </conditionalFormatting>
  <conditionalFormatting sqref="I95:Y95">
    <cfRule type="cellIs" dxfId="41" priority="65" stopIfTrue="1" operator="lessThan">
      <formula>0</formula>
    </cfRule>
    <cfRule type="cellIs" dxfId="40" priority="64" stopIfTrue="1" operator="greaterThan">
      <formula>0</formula>
    </cfRule>
  </conditionalFormatting>
  <conditionalFormatting sqref="I106:Y110">
    <cfRule type="cellIs" dxfId="39" priority="63" stopIfTrue="1" operator="lessThan">
      <formula>0</formula>
    </cfRule>
    <cfRule type="cellIs" dxfId="38" priority="62" stopIfTrue="1" operator="greaterThan">
      <formula>0</formula>
    </cfRule>
  </conditionalFormatting>
  <conditionalFormatting sqref="I119:Y121">
    <cfRule type="cellIs" dxfId="37" priority="61" stopIfTrue="1" operator="lessThan">
      <formula>0</formula>
    </cfRule>
    <cfRule type="cellIs" dxfId="36" priority="60" stopIfTrue="1" operator="greaterThan">
      <formula>0</formula>
    </cfRule>
  </conditionalFormatting>
  <conditionalFormatting sqref="I163:Y164">
    <cfRule type="cellIs" dxfId="35" priority="36" stopIfTrue="1" operator="greaterThan">
      <formula>0</formula>
    </cfRule>
    <cfRule type="cellIs" dxfId="34" priority="37" stopIfTrue="1" operator="lessThan">
      <formula>0</formula>
    </cfRule>
  </conditionalFormatting>
  <conditionalFormatting sqref="I166:Y175">
    <cfRule type="cellIs" dxfId="33" priority="58" stopIfTrue="1" operator="greaterThan">
      <formula>0</formula>
    </cfRule>
    <cfRule type="cellIs" dxfId="32" priority="59" stopIfTrue="1" operator="lessThan">
      <formula>0</formula>
    </cfRule>
  </conditionalFormatting>
  <conditionalFormatting sqref="I186:Y188">
    <cfRule type="cellIs" dxfId="31" priority="35" stopIfTrue="1" operator="lessThan">
      <formula>0</formula>
    </cfRule>
    <cfRule type="cellIs" dxfId="30" priority="34" stopIfTrue="1" operator="greaterThan">
      <formula>0</formula>
    </cfRule>
  </conditionalFormatting>
  <conditionalFormatting sqref="I197:Y197">
    <cfRule type="cellIs" dxfId="29" priority="57" stopIfTrue="1" operator="lessThan">
      <formula>0</formula>
    </cfRule>
    <cfRule type="cellIs" dxfId="28" priority="56" stopIfTrue="1" operator="greaterThan">
      <formula>0</formula>
    </cfRule>
  </conditionalFormatting>
  <conditionalFormatting sqref="I215:Y215">
    <cfRule type="cellIs" dxfId="27" priority="67" stopIfTrue="1" operator="lessThan">
      <formula>0</formula>
    </cfRule>
    <cfRule type="cellIs" dxfId="26" priority="66" stopIfTrue="1" operator="greaterThan">
      <formula>0</formula>
    </cfRule>
  </conditionalFormatting>
  <conditionalFormatting sqref="I224:Y225">
    <cfRule type="cellIs" dxfId="25" priority="54" stopIfTrue="1" operator="greaterThan">
      <formula>0</formula>
    </cfRule>
    <cfRule type="cellIs" dxfId="24" priority="55" stopIfTrue="1" operator="lessThan">
      <formula>0</formula>
    </cfRule>
  </conditionalFormatting>
  <conditionalFormatting sqref="I245:Y248">
    <cfRule type="cellIs" dxfId="23" priority="53" stopIfTrue="1" operator="lessThan">
      <formula>0</formula>
    </cfRule>
    <cfRule type="cellIs" dxfId="22" priority="52" stopIfTrue="1" operator="greaterThan">
      <formula>0</formula>
    </cfRule>
  </conditionalFormatting>
  <conditionalFormatting sqref="I259:Y267">
    <cfRule type="cellIs" dxfId="21" priority="29" stopIfTrue="1" operator="lessThan">
      <formula>0</formula>
    </cfRule>
    <cfRule type="cellIs" dxfId="20" priority="28" stopIfTrue="1" operator="greaterThan">
      <formula>0</formula>
    </cfRule>
  </conditionalFormatting>
  <conditionalFormatting sqref="I331:Y331">
    <cfRule type="cellIs" dxfId="19" priority="27" stopIfTrue="1" operator="lessThan">
      <formula>0</formula>
    </cfRule>
    <cfRule type="cellIs" dxfId="18" priority="26" stopIfTrue="1" operator="greaterThan">
      <formula>0</formula>
    </cfRule>
  </conditionalFormatting>
  <conditionalFormatting sqref="I360:Y363">
    <cfRule type="cellIs" dxfId="17" priority="33" stopIfTrue="1" operator="lessThan">
      <formula>0</formula>
    </cfRule>
    <cfRule type="cellIs" dxfId="16" priority="32" stopIfTrue="1" operator="greaterThan">
      <formula>0</formula>
    </cfRule>
  </conditionalFormatting>
  <conditionalFormatting sqref="I368:Y374">
    <cfRule type="cellIs" dxfId="15" priority="51" stopIfTrue="1" operator="lessThan">
      <formula>0</formula>
    </cfRule>
    <cfRule type="cellIs" dxfId="14" priority="50" stopIfTrue="1" operator="greaterThan">
      <formula>0</formula>
    </cfRule>
  </conditionalFormatting>
  <conditionalFormatting sqref="I395:Y396">
    <cfRule type="cellIs" dxfId="13" priority="49" stopIfTrue="1" operator="lessThan">
      <formula>0</formula>
    </cfRule>
    <cfRule type="cellIs" dxfId="12" priority="48" stopIfTrue="1" operator="greaterThan">
      <formula>0</formula>
    </cfRule>
  </conditionalFormatting>
  <conditionalFormatting sqref="I421:Y422">
    <cfRule type="cellIs" dxfId="11" priority="30" stopIfTrue="1" operator="greaterThan">
      <formula>0</formula>
    </cfRule>
    <cfRule type="cellIs" dxfId="10" priority="31" stopIfTrue="1" operator="lessThan">
      <formula>0</formula>
    </cfRule>
  </conditionalFormatting>
  <conditionalFormatting sqref="I430:Y431">
    <cfRule type="cellIs" dxfId="9" priority="47" stopIfTrue="1" operator="lessThan">
      <formula>0</formula>
    </cfRule>
    <cfRule type="cellIs" dxfId="8" priority="46" stopIfTrue="1" operator="greaterThan">
      <formula>0</formula>
    </cfRule>
  </conditionalFormatting>
  <conditionalFormatting sqref="I440:Y445">
    <cfRule type="cellIs" dxfId="7" priority="45" stopIfTrue="1" operator="lessThan">
      <formula>0</formula>
    </cfRule>
    <cfRule type="cellIs" dxfId="6" priority="44" stopIfTrue="1" operator="greaterThan">
      <formula>0</formula>
    </cfRule>
  </conditionalFormatting>
  <conditionalFormatting sqref="I487:Y487">
    <cfRule type="cellIs" dxfId="5" priority="41" stopIfTrue="1" operator="lessThan">
      <formula>0</formula>
    </cfRule>
    <cfRule type="cellIs" dxfId="4" priority="40" stopIfTrue="1" operator="greaterThan">
      <formula>0</formula>
    </cfRule>
  </conditionalFormatting>
  <conditionalFormatting sqref="I493:Y493">
    <cfRule type="cellIs" dxfId="3" priority="38" stopIfTrue="1" operator="greaterThan">
      <formula>0</formula>
    </cfRule>
    <cfRule type="cellIs" dxfId="2" priority="39" stopIfTrue="1" operator="lessThan">
      <formula>0</formula>
    </cfRule>
  </conditionalFormatting>
  <conditionalFormatting sqref="I495:Y514">
    <cfRule type="cellIs" dxfId="1" priority="43" stopIfTrue="1" operator="lessThan">
      <formula>0</formula>
    </cfRule>
    <cfRule type="cellIs" dxfId="0" priority="42" stopIfTrue="1" operator="greater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D838-4D93-4A9B-84DA-2C26258975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4e51f-736d-4585-a862-6005472b2ab6" xsi:nil="true"/>
    <lcf76f155ced4ddcb4097134ff3c332f xmlns="5000d94b-7e8a-40e7-9d68-0351dc281a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97F49F6ADB4CB222468838A2A844" ma:contentTypeVersion="15" ma:contentTypeDescription="Create a new document." ma:contentTypeScope="" ma:versionID="8be51f901ddf6092b57a89ef0ba04665">
  <xsd:schema xmlns:xsd="http://www.w3.org/2001/XMLSchema" xmlns:xs="http://www.w3.org/2001/XMLSchema" xmlns:p="http://schemas.microsoft.com/office/2006/metadata/properties" xmlns:ns2="a344e51f-736d-4585-a862-6005472b2ab6" xmlns:ns3="5000d94b-7e8a-40e7-9d68-0351dc281a4d" targetNamespace="http://schemas.microsoft.com/office/2006/metadata/properties" ma:root="true" ma:fieldsID="2b51ef2a35d4d601e949baf371d7b4ad" ns2:_="" ns3:_="">
    <xsd:import namespace="a344e51f-736d-4585-a862-6005472b2ab6"/>
    <xsd:import namespace="5000d94b-7e8a-40e7-9d68-0351dc281a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4e51f-736d-4585-a862-6005472b2a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995a61-8dc1-44a6-92ff-22eb4ba93a4d}" ma:internalName="TaxCatchAll" ma:showField="CatchAllData" ma:web="a344e51f-736d-4585-a862-6005472b2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d94b-7e8a-40e7-9d68-0351dc281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6E47D-627B-4470-A82A-659FE3CBE4D2}">
  <ds:schemaRefs>
    <ds:schemaRef ds:uri="http://schemas.microsoft.com/office/2006/metadata/properties"/>
    <ds:schemaRef ds:uri="http://schemas.microsoft.com/office/infopath/2007/PartnerControls"/>
    <ds:schemaRef ds:uri="a344e51f-736d-4585-a862-6005472b2ab6"/>
    <ds:schemaRef ds:uri="5000d94b-7e8a-40e7-9d68-0351dc281a4d"/>
  </ds:schemaRefs>
</ds:datastoreItem>
</file>

<file path=customXml/itemProps2.xml><?xml version="1.0" encoding="utf-8"?>
<ds:datastoreItem xmlns:ds="http://schemas.openxmlformats.org/officeDocument/2006/customXml" ds:itemID="{2B8EBE3B-9956-416D-9828-AEC717B50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F9F32A-46F4-4EDD-90D8-AAE70518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4e51f-736d-4585-a862-6005472b2ab6"/>
    <ds:schemaRef ds:uri="5000d94b-7e8a-40e7-9d68-0351dc281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v05 ADM vs v04</vt:lpstr>
      <vt:lpstr>v05 FPL vs v04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Brad</dc:creator>
  <cp:keywords/>
  <dc:description/>
  <cp:lastModifiedBy>Sprague, Suzanne</cp:lastModifiedBy>
  <cp:revision/>
  <dcterms:created xsi:type="dcterms:W3CDTF">2025-01-12T21:52:47Z</dcterms:created>
  <dcterms:modified xsi:type="dcterms:W3CDTF">2025-01-13T16:23:02Z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0x010100004697F49F6ADB4CB222468838A2A844</vt:lpwstr>
  </property>
  <property fmtid="{D5CDD505-2E9C-101B-9397-08002B2CF9AE}" pid="3" name="MediaServiceImageTags">
    <vt:lpwstr/>
  </property>
</Properties>
</file>